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.sharepoint.com/sites/MSL-LibraryDevelopment/Shared Documents/Consortia Projects/MontanaLibrary2Go/Governance and meetings/Selection Team/FY2025 Meetings/"/>
    </mc:Choice>
  </mc:AlternateContent>
  <xr:revisionPtr revIDLastSave="5" documentId="8_{3B95C1AF-CB06-4192-B20F-52CB234CE914}" xr6:coauthVersionLast="47" xr6:coauthVersionMax="47" xr10:uidLastSave="{E1E4D37A-6DE1-46D4-901E-C69881D3A79A}"/>
  <bookViews>
    <workbookView xWindow="-108" yWindow="-108" windowWidth="23256" windowHeight="12456" xr2:uid="{C3260F54-D7DD-4D3B-9069-65FAF83BE8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C10" i="1"/>
  <c r="D10" i="1"/>
  <c r="E10" i="1"/>
  <c r="F10" i="1"/>
  <c r="G10" i="1"/>
  <c r="H10" i="1"/>
  <c r="I10" i="1"/>
  <c r="B10" i="1"/>
  <c r="E46" i="1"/>
  <c r="E45" i="1"/>
  <c r="D46" i="1"/>
  <c r="D45" i="1"/>
  <c r="C46" i="1"/>
  <c r="C45" i="1"/>
  <c r="B46" i="1"/>
  <c r="B45" i="1"/>
  <c r="E37" i="1"/>
  <c r="E36" i="1"/>
  <c r="D37" i="1"/>
  <c r="D36" i="1"/>
  <c r="C37" i="1"/>
  <c r="C36" i="1"/>
  <c r="B37" i="1"/>
  <c r="B36" i="1"/>
  <c r="E23" i="1"/>
  <c r="D27" i="1" s="1"/>
  <c r="E22" i="1"/>
  <c r="D26" i="1" s="1"/>
  <c r="E50" i="1" l="1"/>
  <c r="B26" i="1"/>
  <c r="B27" i="1"/>
  <c r="C26" i="1"/>
  <c r="C27" i="1"/>
  <c r="F46" i="1"/>
  <c r="D50" i="1" s="1"/>
  <c r="F45" i="1"/>
  <c r="D49" i="1" s="1"/>
  <c r="F37" i="1"/>
  <c r="C41" i="1" s="1"/>
  <c r="F36" i="1"/>
  <c r="D40" i="1" s="1"/>
  <c r="D30" i="1"/>
  <c r="C40" i="1" l="1"/>
  <c r="B50" i="1"/>
  <c r="E49" i="1"/>
  <c r="B49" i="1"/>
  <c r="B40" i="1"/>
  <c r="C50" i="1"/>
  <c r="D41" i="1"/>
  <c r="C49" i="1"/>
  <c r="E41" i="1"/>
  <c r="E40" i="1"/>
  <c r="B41" i="1"/>
  <c r="C31" i="1"/>
  <c r="B31" i="1"/>
  <c r="D15" i="1"/>
  <c r="B19" i="1" s="1"/>
  <c r="D14" i="1" l="1"/>
  <c r="J5" i="1"/>
  <c r="J4" i="1"/>
  <c r="H8" i="1" l="1"/>
  <c r="B8" i="1"/>
  <c r="I8" i="1"/>
  <c r="F8" i="1"/>
  <c r="E8" i="1"/>
  <c r="D8" i="1"/>
  <c r="C8" i="1"/>
  <c r="G8" i="1"/>
  <c r="E9" i="1"/>
  <c r="C9" i="1"/>
  <c r="H9" i="1"/>
  <c r="G9" i="1"/>
  <c r="F9" i="1"/>
  <c r="I9" i="1"/>
  <c r="D9" i="1"/>
  <c r="B9" i="1"/>
  <c r="J9" i="1" s="1"/>
  <c r="C18" i="1"/>
  <c r="B18" i="1"/>
  <c r="C19" i="1"/>
</calcChain>
</file>

<file path=xl/sharedStrings.xml><?xml version="1.0" encoding="utf-8"?>
<sst xmlns="http://schemas.openxmlformats.org/spreadsheetml/2006/main" count="73" uniqueCount="33">
  <si>
    <t>Checkouts--Last 30 days</t>
  </si>
  <si>
    <t>Magazines</t>
  </si>
  <si>
    <t>Adult Fiction eBooks</t>
  </si>
  <si>
    <t>Adult Fiction Audiobooks</t>
  </si>
  <si>
    <t>Nonfiction Audiobooks</t>
  </si>
  <si>
    <t>Nonfiction eBooks</t>
  </si>
  <si>
    <t>TOTAL BOOK CHECKOUTS</t>
  </si>
  <si>
    <t>% Checkouts--Last 30 days</t>
  </si>
  <si>
    <t>Checkouts Last-Year</t>
  </si>
  <si>
    <t>% Checkouts Last-Year</t>
  </si>
  <si>
    <t>Juvenile Fiction  Audiobooks</t>
  </si>
  <si>
    <t>Juvenile Fiction eBooks</t>
  </si>
  <si>
    <t>YA Fiction eBooks</t>
  </si>
  <si>
    <t>YA Fiction  Audiobooks</t>
  </si>
  <si>
    <t>eBooks</t>
  </si>
  <si>
    <t>Audiobooks</t>
  </si>
  <si>
    <t>Current holds</t>
  </si>
  <si>
    <t>Total</t>
  </si>
  <si>
    <t>eBook Checkouts--Last 30 days</t>
  </si>
  <si>
    <t>Ebook Checkouts Last-Year</t>
  </si>
  <si>
    <t>% eBook Checkouts--Last 30 days</t>
  </si>
  <si>
    <t>% eBook Checkouts Last-Year</t>
  </si>
  <si>
    <t>Audiobook Checkouts--Last 30 days</t>
  </si>
  <si>
    <t>Audiobooks Checkouts Last-Year</t>
  </si>
  <si>
    <t>% Audiobooks Checkouts--Last 30 days</t>
  </si>
  <si>
    <t>% Audiobooks Checkouts Last-Year</t>
  </si>
  <si>
    <t>TOTAL eBOOK CHECKOUTS</t>
  </si>
  <si>
    <t>TOTAL Book checkouts</t>
  </si>
  <si>
    <t>TOTAL CHECKOUTS</t>
  </si>
  <si>
    <t>% Book Checkouts--Last 30 days</t>
  </si>
  <si>
    <t>% Book Checkouts Last-Year</t>
  </si>
  <si>
    <t>Reports run on February25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</si>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</sst>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" fontId="0" fillId="0" borderId="1" xfId="0" applyNumberFormat="1" applyBorder="1"/>
    <xf numFmtId="9" fontId="0" fillId="0" borderId="1" xfId="1" applyFont="1" applyBorder="1"/>
    <xf numFmtId="1" fontId="0" fillId="0" borderId="0" xfId="0" applyNumberFormat="1"/>
    <xf numFmtId="9" fontId="0" fillId="0" borderId="0" xfId="1" applyFont="1" applyBorder="1"/>
    <xf numFmtId="1" fontId="0" fillId="0" borderId="1" xfId="1" applyNumberFormat="1" applyFont="1" applyBorder="1"/>
    <xf numFmtId="164" fontId="0" fillId="0" borderId="0" xfId="1" applyNumberFormat="1" applyFont="1" applyBorder="1"/>
    <xf numFmtId="1" fontId="0" fillId="0" borderId="0" xfId="1" applyNumberFormat="1" applyFont="1" applyBorder="1"/>
    <xf numFmtId="10" fontId="0" fillId="0" borderId="1" xfId="1" applyNumberFormat="1" applyFont="1" applyBorder="1"/>
    <xf numFmtId="165" fontId="0" fillId="0" borderId="1" xfId="1" applyNumberFormat="1" applyFont="1" applyBorder="1"/>
    <xf numFmtId="10" fontId="0" fillId="0" borderId="0" xfId="0" applyNumberFormat="1"/>
    <xf numFmtId="0" fontId="0" fillId="0" borderId="0" xfId="0" applyBorder="1"/>
    <xf numFmtId="10" fontId="0" fillId="0" borderId="0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82F2-738B-4862-9EFB-0E8E9BF98E1F}">
  <sheetPr>
    <pageSetUpPr fitToPage="1"/>
  </sheetPr>
  <dimension ref="A1:K53"/>
  <sheetViews>
    <sheetView tabSelected="1" topLeftCell="C1" workbookViewId="0">
      <selection activeCell="J11" sqref="J11"/>
    </sheetView>
  </sheetViews>
  <sheetFormatPr defaultRowHeight="14.4" x14ac:dyDescent="0.3"/>
  <cols>
    <col min="1" max="1" width="35.6640625" bestFit="1" customWidth="1"/>
    <col min="2" max="2" width="24.88671875" customWidth="1"/>
    <col min="3" max="3" width="22.109375" bestFit="1" customWidth="1"/>
    <col min="4" max="4" width="23.88671875" customWidth="1"/>
    <col min="5" max="5" width="21.88671875" bestFit="1" customWidth="1"/>
    <col min="6" max="6" width="28.33203125" customWidth="1"/>
    <col min="7" max="7" width="19.44140625" bestFit="1" customWidth="1"/>
    <col min="8" max="8" width="20.6640625" customWidth="1"/>
    <col min="9" max="10" width="21.88671875" bestFit="1" customWidth="1"/>
    <col min="11" max="11" width="23.44140625" bestFit="1" customWidth="1"/>
  </cols>
  <sheetData>
    <row r="1" spans="1:11" x14ac:dyDescent="0.3">
      <c r="A1" t="s">
        <v>31</v>
      </c>
    </row>
    <row r="3" spans="1:11" x14ac:dyDescent="0.3">
      <c r="A3" s="1"/>
      <c r="B3" s="1" t="s">
        <v>11</v>
      </c>
      <c r="C3" s="1" t="s">
        <v>10</v>
      </c>
      <c r="D3" s="1" t="s">
        <v>12</v>
      </c>
      <c r="E3" s="1" t="s">
        <v>13</v>
      </c>
      <c r="F3" s="1" t="s">
        <v>2</v>
      </c>
      <c r="G3" s="1" t="s">
        <v>3</v>
      </c>
      <c r="H3" s="1" t="s">
        <v>5</v>
      </c>
      <c r="I3" s="1" t="s">
        <v>4</v>
      </c>
      <c r="J3" s="1" t="s">
        <v>6</v>
      </c>
    </row>
    <row r="4" spans="1:11" x14ac:dyDescent="0.3">
      <c r="A4" s="1" t="s">
        <v>0</v>
      </c>
      <c r="B4" s="2">
        <v>3879</v>
      </c>
      <c r="C4" s="2">
        <v>6515</v>
      </c>
      <c r="D4" s="2">
        <v>3200</v>
      </c>
      <c r="E4" s="2">
        <v>4857</v>
      </c>
      <c r="F4" s="2">
        <v>34756</v>
      </c>
      <c r="G4" s="2">
        <v>50945</v>
      </c>
      <c r="H4" s="1">
        <v>5332</v>
      </c>
      <c r="I4" s="1">
        <v>11247</v>
      </c>
      <c r="J4" s="2">
        <f>SUM(B4:I4)</f>
        <v>120731</v>
      </c>
    </row>
    <row r="5" spans="1:11" x14ac:dyDescent="0.3">
      <c r="A5" s="1" t="s">
        <v>8</v>
      </c>
      <c r="B5" s="2">
        <v>42679</v>
      </c>
      <c r="C5" s="2">
        <v>74691</v>
      </c>
      <c r="D5" s="2">
        <v>36740</v>
      </c>
      <c r="E5" s="2">
        <v>57033</v>
      </c>
      <c r="F5" s="2">
        <v>398309</v>
      </c>
      <c r="G5" s="2">
        <v>589948</v>
      </c>
      <c r="H5" s="1">
        <v>61240</v>
      </c>
      <c r="I5" s="1">
        <v>132569</v>
      </c>
      <c r="J5" s="2">
        <f>SUM(B5:I5)</f>
        <v>1393209</v>
      </c>
    </row>
    <row r="7" spans="1:11" x14ac:dyDescent="0.3">
      <c r="A7" s="1"/>
      <c r="B7" s="1" t="s">
        <v>11</v>
      </c>
      <c r="C7" s="1" t="s">
        <v>10</v>
      </c>
      <c r="D7" s="1" t="s">
        <v>12</v>
      </c>
      <c r="E7" s="1" t="s">
        <v>13</v>
      </c>
      <c r="F7" s="1" t="s">
        <v>2</v>
      </c>
      <c r="G7" s="1" t="s">
        <v>3</v>
      </c>
      <c r="H7" s="1" t="s">
        <v>5</v>
      </c>
      <c r="I7" s="1" t="s">
        <v>4</v>
      </c>
    </row>
    <row r="8" spans="1:11" x14ac:dyDescent="0.3">
      <c r="A8" s="1" t="s">
        <v>7</v>
      </c>
      <c r="B8" s="9">
        <f>B4/J4</f>
        <v>3.2129279141231336E-2</v>
      </c>
      <c r="C8" s="9">
        <f>C4/J4</f>
        <v>5.3962942409157548E-2</v>
      </c>
      <c r="D8" s="9">
        <f>D4/J4</f>
        <v>2.6505205788074315E-2</v>
      </c>
      <c r="E8" s="9">
        <f>E4/J4</f>
        <v>4.0229932660211548E-2</v>
      </c>
      <c r="F8" s="9">
        <f>F4/J4</f>
        <v>0.28787966636572215</v>
      </c>
      <c r="G8" s="9">
        <f>G4/J4</f>
        <v>0.42197115902295185</v>
      </c>
      <c r="H8" s="9">
        <f>H4/J4</f>
        <v>4.4164299144378825E-2</v>
      </c>
      <c r="I8" s="9">
        <f>I4/J4</f>
        <v>9.3157515468272445E-2</v>
      </c>
    </row>
    <row r="9" spans="1:11" x14ac:dyDescent="0.3">
      <c r="A9" s="1" t="s">
        <v>9</v>
      </c>
      <c r="B9" s="9">
        <f>B5/J5</f>
        <v>3.0633594815996739E-2</v>
      </c>
      <c r="C9" s="9">
        <f>C5/J5</f>
        <v>5.3610764788341161E-2</v>
      </c>
      <c r="D9" s="9">
        <f>D5/J5</f>
        <v>2.6370774234160128E-2</v>
      </c>
      <c r="E9" s="9">
        <f>E5/J5</f>
        <v>4.0936428059250261E-2</v>
      </c>
      <c r="F9" s="9">
        <f>F5/J5</f>
        <v>0.28589321487300184</v>
      </c>
      <c r="G9" s="9">
        <f>G5/J5</f>
        <v>0.42344544142336143</v>
      </c>
      <c r="H9" s="9">
        <f>H5/J5</f>
        <v>4.3956075506259289E-2</v>
      </c>
      <c r="I9" s="9">
        <f>I5/J5</f>
        <v>9.5153706299629132E-2</v>
      </c>
      <c r="J9" s="11">
        <f>SUM(B9:I9)</f>
        <v>1</v>
      </c>
    </row>
    <row r="10" spans="1:11" x14ac:dyDescent="0.3">
      <c r="A10" s="12"/>
      <c r="B10" s="13">
        <f>B9*0.6</f>
        <v>1.8380156889598043E-2</v>
      </c>
      <c r="C10" s="13">
        <f t="shared" ref="C10:I10" si="0">C9*0.6</f>
        <v>3.2166458873004698E-2</v>
      </c>
      <c r="D10" s="13">
        <f t="shared" si="0"/>
        <v>1.5822464540496076E-2</v>
      </c>
      <c r="E10" s="13">
        <f t="shared" si="0"/>
        <v>2.4561856835550157E-2</v>
      </c>
      <c r="F10" s="13">
        <f t="shared" si="0"/>
        <v>0.1715359289238011</v>
      </c>
      <c r="G10" s="13">
        <f t="shared" si="0"/>
        <v>0.25406726485401687</v>
      </c>
      <c r="H10" s="13">
        <f t="shared" si="0"/>
        <v>2.6373645303755574E-2</v>
      </c>
      <c r="I10" s="13">
        <f t="shared" si="0"/>
        <v>5.7092223779777476E-2</v>
      </c>
      <c r="J10" s="11">
        <f>SUM(B10:I10)</f>
        <v>0.6</v>
      </c>
    </row>
    <row r="11" spans="1:11" x14ac:dyDescent="0.3">
      <c r="B11" s="4"/>
      <c r="C11" s="5"/>
      <c r="D11" s="5"/>
      <c r="E11" s="5"/>
      <c r="F11" s="5"/>
      <c r="G11" s="5"/>
      <c r="H11" s="5"/>
      <c r="I11" s="5"/>
      <c r="J11" s="5"/>
      <c r="K11" s="4"/>
    </row>
    <row r="12" spans="1:11" x14ac:dyDescent="0.3">
      <c r="B12" s="4"/>
      <c r="C12" s="5"/>
      <c r="D12" s="5"/>
      <c r="E12" s="5"/>
      <c r="F12" s="5"/>
      <c r="G12" s="5"/>
      <c r="H12" s="5"/>
      <c r="I12" s="5"/>
      <c r="J12" s="5"/>
      <c r="K12" s="4"/>
    </row>
    <row r="13" spans="1:11" x14ac:dyDescent="0.3">
      <c r="A13" s="1"/>
      <c r="B13" s="1" t="s">
        <v>14</v>
      </c>
      <c r="C13" s="3" t="s">
        <v>15</v>
      </c>
      <c r="D13" s="3" t="s">
        <v>27</v>
      </c>
      <c r="E13" s="5"/>
      <c r="F13" s="5"/>
      <c r="G13" s="5"/>
      <c r="H13" s="5"/>
      <c r="I13" s="5"/>
      <c r="J13" s="5"/>
      <c r="K13" s="4"/>
    </row>
    <row r="14" spans="1:11" x14ac:dyDescent="0.3">
      <c r="A14" s="1" t="s">
        <v>0</v>
      </c>
      <c r="B14" s="2">
        <v>47252</v>
      </c>
      <c r="C14" s="6">
        <v>73533</v>
      </c>
      <c r="D14" s="6">
        <f>SUM(B14:C14)</f>
        <v>120785</v>
      </c>
      <c r="E14" s="8"/>
      <c r="F14" s="8"/>
      <c r="G14" s="5"/>
      <c r="H14" s="5"/>
      <c r="I14" s="5"/>
      <c r="J14" s="5"/>
      <c r="K14" s="4"/>
    </row>
    <row r="15" spans="1:11" x14ac:dyDescent="0.3">
      <c r="A15" s="1" t="s">
        <v>8</v>
      </c>
      <c r="B15" s="2">
        <v>540199</v>
      </c>
      <c r="C15" s="6">
        <v>854251</v>
      </c>
      <c r="D15" s="6">
        <f>SUM(B15:C15)</f>
        <v>1394450</v>
      </c>
      <c r="E15" s="8"/>
      <c r="F15" s="8"/>
      <c r="G15" s="5"/>
      <c r="H15" s="5"/>
      <c r="I15" s="5"/>
      <c r="J15" s="5"/>
      <c r="K15" s="4"/>
    </row>
    <row r="16" spans="1:11" x14ac:dyDescent="0.3">
      <c r="B16" s="4"/>
      <c r="C16" s="7"/>
      <c r="D16" s="5"/>
      <c r="E16" s="5"/>
      <c r="F16" s="5"/>
      <c r="G16" s="5"/>
      <c r="H16" s="5"/>
      <c r="I16" s="5"/>
      <c r="J16" s="5"/>
      <c r="K16" s="4"/>
    </row>
    <row r="17" spans="1:11" x14ac:dyDescent="0.3">
      <c r="A17" s="1"/>
      <c r="B17" s="1" t="s">
        <v>14</v>
      </c>
      <c r="C17" s="3" t="s">
        <v>15</v>
      </c>
      <c r="D17" s="5"/>
      <c r="E17" s="5"/>
      <c r="F17" s="5"/>
      <c r="G17" s="5"/>
      <c r="H17" s="5"/>
      <c r="I17" s="5"/>
      <c r="J17" s="5"/>
      <c r="K17" s="4"/>
    </row>
    <row r="18" spans="1:11" x14ac:dyDescent="0.3">
      <c r="A18" s="1" t="s">
        <v>29</v>
      </c>
      <c r="B18" s="9">
        <f>B14/D14</f>
        <v>0.39120751748975452</v>
      </c>
      <c r="C18" s="9">
        <f>C14/D14</f>
        <v>0.60879248251024543</v>
      </c>
      <c r="D18" s="5"/>
      <c r="E18" s="5"/>
      <c r="F18" s="5"/>
      <c r="G18" s="5"/>
      <c r="H18" s="5"/>
      <c r="I18" s="5"/>
      <c r="J18" s="5"/>
      <c r="K18" s="4"/>
    </row>
    <row r="19" spans="1:11" x14ac:dyDescent="0.3">
      <c r="A19" s="1" t="s">
        <v>30</v>
      </c>
      <c r="B19" s="9">
        <f>B15/D15</f>
        <v>0.38739216178421598</v>
      </c>
      <c r="C19" s="9">
        <f>C15/D15</f>
        <v>0.61260783821578402</v>
      </c>
      <c r="D19" s="5"/>
      <c r="E19" s="5"/>
      <c r="F19" s="5"/>
      <c r="G19" s="5"/>
      <c r="H19" s="5"/>
      <c r="I19" s="5"/>
      <c r="J19" s="5"/>
      <c r="K19" s="4"/>
    </row>
    <row r="20" spans="1:11" x14ac:dyDescent="0.3">
      <c r="B20" s="4"/>
      <c r="C20" s="5"/>
      <c r="D20" s="5"/>
      <c r="E20" s="5"/>
      <c r="F20" s="5"/>
      <c r="G20" s="5"/>
      <c r="H20" s="5"/>
      <c r="I20" s="5"/>
      <c r="J20" s="5"/>
      <c r="K20" s="4"/>
    </row>
    <row r="21" spans="1:11" x14ac:dyDescent="0.3">
      <c r="A21" s="1"/>
      <c r="B21" s="1" t="s">
        <v>14</v>
      </c>
      <c r="C21" s="3" t="s">
        <v>15</v>
      </c>
      <c r="D21" s="3" t="s">
        <v>1</v>
      </c>
      <c r="E21" s="3" t="s">
        <v>28</v>
      </c>
      <c r="F21" s="5"/>
      <c r="G21" s="5"/>
      <c r="H21" s="5"/>
      <c r="I21" s="5"/>
      <c r="J21" s="4"/>
    </row>
    <row r="22" spans="1:11" x14ac:dyDescent="0.3">
      <c r="A22" s="1" t="s">
        <v>0</v>
      </c>
      <c r="B22" s="2">
        <v>47252</v>
      </c>
      <c r="C22" s="6">
        <v>73533</v>
      </c>
      <c r="D22" s="2">
        <v>23047</v>
      </c>
      <c r="E22" s="6">
        <f>SUM(B22:D22)</f>
        <v>143832</v>
      </c>
      <c r="F22" s="5"/>
      <c r="G22" s="5"/>
      <c r="H22" s="5"/>
      <c r="I22" s="5"/>
      <c r="J22" s="4"/>
    </row>
    <row r="23" spans="1:11" x14ac:dyDescent="0.3">
      <c r="A23" s="1" t="s">
        <v>8</v>
      </c>
      <c r="B23" s="2">
        <v>540199</v>
      </c>
      <c r="C23" s="6">
        <v>854251</v>
      </c>
      <c r="D23" s="2">
        <v>222106</v>
      </c>
      <c r="E23" s="6">
        <f>SUM(B23:D23)</f>
        <v>1616556</v>
      </c>
      <c r="F23" s="5"/>
      <c r="G23" s="5"/>
      <c r="H23" s="5"/>
      <c r="I23" s="5"/>
      <c r="J23" s="4"/>
    </row>
    <row r="24" spans="1:11" x14ac:dyDescent="0.3">
      <c r="B24" s="4"/>
      <c r="C24" s="7"/>
      <c r="D24" s="5"/>
      <c r="E24" s="5"/>
      <c r="F24" s="5"/>
      <c r="G24" s="5"/>
      <c r="H24" s="5"/>
      <c r="I24" s="5"/>
      <c r="J24" s="5"/>
      <c r="K24" s="4"/>
    </row>
    <row r="25" spans="1:11" x14ac:dyDescent="0.3">
      <c r="A25" s="1"/>
      <c r="B25" s="1" t="s">
        <v>14</v>
      </c>
      <c r="C25" s="3" t="s">
        <v>15</v>
      </c>
      <c r="D25" s="3" t="s">
        <v>1</v>
      </c>
      <c r="E25" s="5"/>
      <c r="F25" s="5"/>
      <c r="G25" s="5"/>
      <c r="H25" s="5"/>
      <c r="I25" s="5"/>
      <c r="J25" s="5"/>
      <c r="K25" s="4"/>
    </row>
    <row r="26" spans="1:11" x14ac:dyDescent="0.3">
      <c r="A26" s="1" t="s">
        <v>7</v>
      </c>
      <c r="B26" s="9">
        <f>B22/E22</f>
        <v>0.3285221647477613</v>
      </c>
      <c r="C26" s="9">
        <f>C22/E22</f>
        <v>0.51124228266310701</v>
      </c>
      <c r="D26" s="9">
        <f>D22/E22</f>
        <v>0.16023555258913177</v>
      </c>
      <c r="E26" s="5"/>
      <c r="F26" s="5"/>
      <c r="G26" s="5"/>
      <c r="H26" s="5"/>
      <c r="I26" s="5"/>
      <c r="J26" s="5"/>
      <c r="K26" s="4"/>
    </row>
    <row r="27" spans="1:11" x14ac:dyDescent="0.3">
      <c r="A27" s="1" t="s">
        <v>9</v>
      </c>
      <c r="B27" s="9">
        <f>B23/E23</f>
        <v>0.33416658624879064</v>
      </c>
      <c r="C27" s="9">
        <f>C23/E23</f>
        <v>0.52843885395866275</v>
      </c>
      <c r="D27" s="9">
        <f>D23/E23</f>
        <v>0.13739455979254661</v>
      </c>
      <c r="E27" s="5"/>
      <c r="F27" s="5"/>
      <c r="G27" s="5"/>
      <c r="H27" s="5"/>
      <c r="I27" s="5"/>
      <c r="J27" s="5"/>
      <c r="K27" s="4"/>
    </row>
    <row r="28" spans="1:11" x14ac:dyDescent="0.3">
      <c r="B28" s="4"/>
      <c r="C28" s="5"/>
      <c r="D28" s="5"/>
      <c r="E28" s="5"/>
      <c r="F28" s="5"/>
      <c r="G28" s="5"/>
      <c r="H28" s="5"/>
      <c r="I28" s="5"/>
      <c r="J28" s="5"/>
      <c r="K28" s="4"/>
    </row>
    <row r="29" spans="1:11" x14ac:dyDescent="0.3">
      <c r="A29" s="1" t="s">
        <v>16</v>
      </c>
      <c r="B29" s="1" t="s">
        <v>14</v>
      </c>
      <c r="C29" s="1" t="s">
        <v>15</v>
      </c>
      <c r="D29" s="1" t="s">
        <v>17</v>
      </c>
    </row>
    <row r="30" spans="1:11" x14ac:dyDescent="0.3">
      <c r="B30" s="1">
        <v>55491</v>
      </c>
      <c r="C30" s="1">
        <v>73017</v>
      </c>
      <c r="D30" s="1">
        <f>SUM(B30:C30)</f>
        <v>128508</v>
      </c>
    </row>
    <row r="31" spans="1:11" x14ac:dyDescent="0.3">
      <c r="B31" s="3">
        <f>B30/D30</f>
        <v>0.43180969278177234</v>
      </c>
      <c r="C31" s="3">
        <f>C30/D30</f>
        <v>0.56819030721822761</v>
      </c>
      <c r="D31" s="1"/>
    </row>
    <row r="35" spans="1:6" x14ac:dyDescent="0.3">
      <c r="A35" s="1"/>
      <c r="B35" s="1" t="s">
        <v>11</v>
      </c>
      <c r="C35" s="1" t="s">
        <v>12</v>
      </c>
      <c r="D35" s="1" t="s">
        <v>2</v>
      </c>
      <c r="E35" s="1" t="s">
        <v>5</v>
      </c>
      <c r="F35" s="1" t="s">
        <v>26</v>
      </c>
    </row>
    <row r="36" spans="1:6" x14ac:dyDescent="0.3">
      <c r="A36" s="1" t="s">
        <v>18</v>
      </c>
      <c r="B36" s="2">
        <f>B4</f>
        <v>3879</v>
      </c>
      <c r="C36" s="2">
        <f>D4</f>
        <v>3200</v>
      </c>
      <c r="D36" s="2">
        <f>F4</f>
        <v>34756</v>
      </c>
      <c r="E36" s="1">
        <f>H4</f>
        <v>5332</v>
      </c>
      <c r="F36" s="2">
        <f>SUM(B36:E36)</f>
        <v>47167</v>
      </c>
    </row>
    <row r="37" spans="1:6" x14ac:dyDescent="0.3">
      <c r="A37" s="1" t="s">
        <v>19</v>
      </c>
      <c r="B37" s="2">
        <f>B5</f>
        <v>42679</v>
      </c>
      <c r="C37" s="2">
        <f>D5</f>
        <v>36740</v>
      </c>
      <c r="D37" s="2">
        <f>F5</f>
        <v>398309</v>
      </c>
      <c r="E37" s="1">
        <f>H5</f>
        <v>61240</v>
      </c>
      <c r="F37" s="2">
        <f>SUM(B37:E37)</f>
        <v>538968</v>
      </c>
    </row>
    <row r="39" spans="1:6" x14ac:dyDescent="0.3">
      <c r="A39" s="1"/>
      <c r="B39" s="1" t="s">
        <v>11</v>
      </c>
      <c r="C39" s="1" t="s">
        <v>12</v>
      </c>
      <c r="D39" s="1" t="s">
        <v>2</v>
      </c>
      <c r="E39" s="1" t="s">
        <v>5</v>
      </c>
    </row>
    <row r="40" spans="1:6" x14ac:dyDescent="0.3">
      <c r="A40" s="1" t="s">
        <v>20</v>
      </c>
      <c r="B40" s="10">
        <f>B36/F36</f>
        <v>8.2239701486208572E-2</v>
      </c>
      <c r="C40" s="10">
        <f>C36/F36</f>
        <v>6.7844043504992901E-2</v>
      </c>
      <c r="D40" s="10">
        <f>D36/F36</f>
        <v>0.73687111751860412</v>
      </c>
      <c r="E40" s="10">
        <f>E36/F36</f>
        <v>0.11304513749019442</v>
      </c>
    </row>
    <row r="41" spans="1:6" x14ac:dyDescent="0.3">
      <c r="A41" s="1" t="s">
        <v>21</v>
      </c>
      <c r="B41" s="10">
        <f>B37/F37</f>
        <v>7.918651942230337E-2</v>
      </c>
      <c r="C41" s="10">
        <f>C37/F37</f>
        <v>6.8167312345074296E-2</v>
      </c>
      <c r="D41" s="10">
        <f>D37/F37</f>
        <v>0.7390216116726781</v>
      </c>
      <c r="E41" s="10">
        <f>E37/F37</f>
        <v>0.11362455655994419</v>
      </c>
    </row>
    <row r="44" spans="1:6" x14ac:dyDescent="0.3">
      <c r="A44" s="1"/>
      <c r="B44" s="1" t="s">
        <v>10</v>
      </c>
      <c r="C44" s="1" t="s">
        <v>13</v>
      </c>
      <c r="D44" s="1" t="s">
        <v>3</v>
      </c>
      <c r="E44" s="1" t="s">
        <v>4</v>
      </c>
      <c r="F44" s="1" t="s">
        <v>6</v>
      </c>
    </row>
    <row r="45" spans="1:6" x14ac:dyDescent="0.3">
      <c r="A45" s="1" t="s">
        <v>22</v>
      </c>
      <c r="B45" s="2">
        <f>C4</f>
        <v>6515</v>
      </c>
      <c r="C45" s="2">
        <f>E4</f>
        <v>4857</v>
      </c>
      <c r="D45" s="2">
        <f>G4</f>
        <v>50945</v>
      </c>
      <c r="E45" s="1">
        <f>I4</f>
        <v>11247</v>
      </c>
      <c r="F45" s="2">
        <f>SUM(B45:E45)</f>
        <v>73564</v>
      </c>
    </row>
    <row r="46" spans="1:6" x14ac:dyDescent="0.3">
      <c r="A46" s="1" t="s">
        <v>23</v>
      </c>
      <c r="B46" s="2">
        <f>C5</f>
        <v>74691</v>
      </c>
      <c r="C46" s="2">
        <f>E5</f>
        <v>57033</v>
      </c>
      <c r="D46" s="2">
        <f>G5</f>
        <v>589948</v>
      </c>
      <c r="E46" s="1">
        <f>I5</f>
        <v>132569</v>
      </c>
      <c r="F46" s="2">
        <f>SUM(B46:E46)</f>
        <v>854241</v>
      </c>
    </row>
    <row r="48" spans="1:6" x14ac:dyDescent="0.3">
      <c r="A48" s="1"/>
      <c r="B48" s="1" t="s">
        <v>10</v>
      </c>
      <c r="C48" s="1" t="s">
        <v>13</v>
      </c>
      <c r="D48" s="1" t="s">
        <v>3</v>
      </c>
      <c r="E48" s="1" t="s">
        <v>4</v>
      </c>
    </row>
    <row r="49" spans="1:5" x14ac:dyDescent="0.3">
      <c r="A49" s="1" t="s">
        <v>24</v>
      </c>
      <c r="B49" s="10">
        <f>B45/F45</f>
        <v>8.8562340275134571E-2</v>
      </c>
      <c r="C49" s="10">
        <f>C45/F45</f>
        <v>6.6024142243488668E-2</v>
      </c>
      <c r="D49" s="10">
        <f>D45/F45</f>
        <v>0.69252623565874616</v>
      </c>
      <c r="E49" s="10">
        <f>E45/F45</f>
        <v>0.15288728182263064</v>
      </c>
    </row>
    <row r="50" spans="1:5" x14ac:dyDescent="0.3">
      <c r="A50" s="1" t="s">
        <v>25</v>
      </c>
      <c r="B50" s="10">
        <f>B46/F46</f>
        <v>8.74355129290212E-2</v>
      </c>
      <c r="C50" s="10">
        <f>C46/F46</f>
        <v>6.6764531320786524E-2</v>
      </c>
      <c r="D50" s="10">
        <f>D46/F46</f>
        <v>0.69061072929068024</v>
      </c>
      <c r="E50" s="10">
        <f>E46/F46</f>
        <v>0.155189226459512</v>
      </c>
    </row>
    <row r="53" spans="1:5" x14ac:dyDescent="0.3">
      <c r="C53" t="s">
        <v>32</v>
      </c>
    </row>
  </sheetData>
  <pageMargins left="0.7" right="0.7" top="0.75" bottom="0.75" header="0.3" footer="0.3"/>
  <pageSetup paperSize="3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7071B86DD474EAFF17D3CCC811C40" ma:contentTypeVersion="21" ma:contentTypeDescription="Create a new document." ma:contentTypeScope="" ma:versionID="7f2bfe07921f79bdf653e07874539f1e">
  <xsd:schema xmlns:xsd="http://www.w3.org/2001/XMLSchema" xmlns:xs="http://www.w3.org/2001/XMLSchema" xmlns:p="http://schemas.microsoft.com/office/2006/metadata/properties" xmlns:ns1="http://schemas.microsoft.com/sharepoint/v3" xmlns:ns2="bdaad401-cb6a-400b-bb54-369afec3e619" xmlns:ns3="84c2b675-140f-477b-a560-fcf84ec15e89" targetNamespace="http://schemas.microsoft.com/office/2006/metadata/properties" ma:root="true" ma:fieldsID="cb1ea9df85045a44decb1230428e26b9" ns1:_="" ns2:_="" ns3:_="">
    <xsd:import namespace="http://schemas.microsoft.com/sharepoint/v3"/>
    <xsd:import namespace="bdaad401-cb6a-400b-bb54-369afec3e619"/>
    <xsd:import namespace="84c2b675-140f-477b-a560-fcf84ec15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ad401-cb6a-400b-bb54-369afec3e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7" nillable="true" ma:displayName="Date and Time" ma:format="DateTime" ma:internalName="DateandTime">
      <xsd:simpleType>
        <xsd:restriction base="dms:DateTim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2b675-140f-477b-a560-fcf84ec15e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041a5f-0da2-4491-958a-c86113767b19}" ma:internalName="TaxCatchAll" ma:showField="CatchAllData" ma:web="84c2b675-140f-477b-a560-fcf84ec15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4c2b675-140f-477b-a560-fcf84ec15e89" xsi:nil="true"/>
    <DateandTime xmlns="bdaad401-cb6a-400b-bb54-369afec3e619" xsi:nil="true"/>
    <lcf76f155ced4ddcb4097134ff3c332f xmlns="bdaad401-cb6a-400b-bb54-369afec3e61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383B16-8237-4D6A-A8F0-BC5E6591C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aad401-cb6a-400b-bb54-369afec3e619"/>
    <ds:schemaRef ds:uri="84c2b675-140f-477b-a560-fcf84ec15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6C868-0FB5-403E-9612-162CCE1D06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c2b675-140f-477b-a560-fcf84ec15e89"/>
    <ds:schemaRef ds:uri="bdaad401-cb6a-400b-bb54-369afec3e619"/>
  </ds:schemaRefs>
</ds:datastoreItem>
</file>

<file path=customXml/itemProps3.xml><?xml version="1.0" encoding="utf-8"?>
<ds:datastoreItem xmlns:ds="http://schemas.openxmlformats.org/officeDocument/2006/customXml" ds:itemID="{13EAB68F-3639-48A7-9D64-45A6AB8206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Sill, Savanna</cp:lastModifiedBy>
  <cp:lastPrinted>2025-02-25T22:07:04Z</cp:lastPrinted>
  <dcterms:created xsi:type="dcterms:W3CDTF">2023-02-28T22:37:03Z</dcterms:created>
  <dcterms:modified xsi:type="dcterms:W3CDTF">2025-04-03T15:33:43Z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0x010100C0A7071B86DD474EAFF17D3CCC811C40</vt:lpwstr>
  </property>
  <property fmtid="{D5CDD505-2E9C-101B-9397-08002B2CF9AE}" pid="3" name="MediaServiceImageTags">
    <vt:lpwstr/>
  </property>
</Properties>
</file>