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9A113A38-8239-487C-B3B0-58623711292E}" xr6:coauthVersionLast="46" xr6:coauthVersionMax="46" xr10:uidLastSave="{00000000-0000-0000-0000-000000000000}"/>
  <bookViews>
    <workbookView xWindow="-120" yWindow="-120" windowWidth="29040" windowHeight="15840" xr2:uid="{B9D36C71-11B8-427B-83C2-E0881CE784BB}"/>
  </bookViews>
  <sheets>
    <sheet name="7% flat increase" sheetId="1" r:id="rId1"/>
    <sheet name="Title-based" sheetId="2" r:id="rId2"/>
    <sheet name="Title and flat increase hybrid" sheetId="4" r:id="rId3"/>
    <sheet name="Summary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4" l="1"/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116" i="5"/>
  <c r="D116" i="5"/>
  <c r="B116" i="5"/>
  <c r="F112" i="5"/>
  <c r="D112" i="5"/>
  <c r="B112" i="5"/>
  <c r="L111" i="4" l="1"/>
  <c r="D5" i="2"/>
  <c r="D4" i="4"/>
  <c r="D67" i="4" l="1"/>
  <c r="D35" i="4"/>
  <c r="D102" i="4"/>
  <c r="D103" i="2"/>
  <c r="D36" i="2"/>
  <c r="G111" i="4"/>
  <c r="E111" i="4"/>
  <c r="C111" i="4"/>
  <c r="B111" i="4"/>
  <c r="D110" i="4"/>
  <c r="D109" i="4"/>
  <c r="D108" i="4"/>
  <c r="D107" i="4"/>
  <c r="D106" i="4"/>
  <c r="D105" i="4"/>
  <c r="D104" i="4"/>
  <c r="D103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3" i="4"/>
  <c r="G117" i="2"/>
  <c r="E117" i="2"/>
  <c r="C117" i="2"/>
  <c r="B117" i="2"/>
  <c r="D111" i="2"/>
  <c r="D110" i="2"/>
  <c r="D109" i="2"/>
  <c r="D108" i="2"/>
  <c r="D107" i="2"/>
  <c r="D106" i="2"/>
  <c r="D105" i="2"/>
  <c r="D104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8" i="2"/>
  <c r="D7" i="2"/>
  <c r="D6" i="2"/>
  <c r="D4" i="2"/>
  <c r="D111" i="4" l="1"/>
  <c r="D117" i="2"/>
  <c r="E112" i="1"/>
  <c r="F37" i="2" l="1"/>
  <c r="H37" i="2" s="1"/>
  <c r="F5" i="2"/>
  <c r="H5" i="2" s="1"/>
  <c r="F26" i="4"/>
  <c r="H26" i="4" s="1"/>
  <c r="L26" i="4" s="1"/>
  <c r="F4" i="4"/>
  <c r="H4" i="4" s="1"/>
  <c r="L4" i="4" s="1"/>
  <c r="F67" i="4"/>
  <c r="H67" i="4" s="1"/>
  <c r="L67" i="4" s="1"/>
  <c r="F35" i="4"/>
  <c r="H35" i="4" s="1"/>
  <c r="L35" i="4" s="1"/>
  <c r="F102" i="4"/>
  <c r="H102" i="4" s="1"/>
  <c r="L102" i="4" s="1"/>
  <c r="F64" i="4"/>
  <c r="H64" i="4" s="1"/>
  <c r="L64" i="4" s="1"/>
  <c r="F46" i="4"/>
  <c r="H46" i="4" s="1"/>
  <c r="L46" i="4" s="1"/>
  <c r="F103" i="4"/>
  <c r="H103" i="4" s="1"/>
  <c r="L103" i="4" s="1"/>
  <c r="F37" i="4"/>
  <c r="H37" i="4" s="1"/>
  <c r="L37" i="4" s="1"/>
  <c r="F28" i="4"/>
  <c r="H28" i="4" s="1"/>
  <c r="L28" i="4" s="1"/>
  <c r="F107" i="4"/>
  <c r="H107" i="4" s="1"/>
  <c r="L107" i="4" s="1"/>
  <c r="F94" i="4"/>
  <c r="H94" i="4" s="1"/>
  <c r="L94" i="4" s="1"/>
  <c r="F104" i="4"/>
  <c r="H104" i="4" s="1"/>
  <c r="L104" i="4" s="1"/>
  <c r="F72" i="4"/>
  <c r="H72" i="4" s="1"/>
  <c r="L72" i="4" s="1"/>
  <c r="F38" i="4"/>
  <c r="H38" i="4" s="1"/>
  <c r="L38" i="4" s="1"/>
  <c r="F76" i="4"/>
  <c r="H76" i="4" s="1"/>
  <c r="L76" i="4" s="1"/>
  <c r="F97" i="4"/>
  <c r="H97" i="4" s="1"/>
  <c r="L97" i="4" s="1"/>
  <c r="F16" i="4"/>
  <c r="H16" i="4" s="1"/>
  <c r="L16" i="4" s="1"/>
  <c r="F3" i="4"/>
  <c r="H3" i="4" s="1"/>
  <c r="L3" i="4" s="1"/>
  <c r="F94" i="2"/>
  <c r="H94" i="2" s="1"/>
  <c r="F62" i="2"/>
  <c r="H62" i="2" s="1"/>
  <c r="F47" i="2"/>
  <c r="H47" i="2" s="1"/>
  <c r="F36" i="2"/>
  <c r="H36" i="2" s="1"/>
  <c r="F26" i="2"/>
  <c r="H26" i="2" s="1"/>
  <c r="F103" i="2"/>
  <c r="H103" i="2" s="1"/>
  <c r="F87" i="2"/>
  <c r="H87" i="2" s="1"/>
  <c r="F13" i="2"/>
  <c r="H13" i="2" s="1"/>
  <c r="F25" i="2"/>
  <c r="H25" i="2" s="1"/>
  <c r="F107" i="2"/>
  <c r="H107" i="2" s="1"/>
  <c r="F83" i="2"/>
  <c r="H83" i="2" s="1"/>
  <c r="F49" i="2"/>
  <c r="H49" i="2" s="1"/>
  <c r="F106" i="2"/>
  <c r="H106" i="2" s="1"/>
  <c r="F54" i="2"/>
  <c r="H54" i="2" s="1"/>
  <c r="F34" i="2"/>
  <c r="H34" i="2" s="1"/>
  <c r="F86" i="2"/>
  <c r="H86" i="2" s="1"/>
  <c r="F29" i="2"/>
  <c r="H29" i="2" s="1"/>
  <c r="F30" i="2"/>
  <c r="H30" i="2" s="1"/>
  <c r="F102" i="2"/>
  <c r="H102" i="2" s="1"/>
  <c r="F72" i="2"/>
  <c r="H72" i="2" s="1"/>
  <c r="F32" i="2"/>
  <c r="H32" i="2" s="1"/>
  <c r="F97" i="2"/>
  <c r="H97" i="2" s="1"/>
  <c r="F38" i="2"/>
  <c r="H38" i="2" s="1"/>
  <c r="F16" i="2"/>
  <c r="H16" i="2" s="1"/>
  <c r="F71" i="2"/>
  <c r="H71" i="2" s="1"/>
  <c r="F12" i="2"/>
  <c r="H12" i="2" s="1"/>
  <c r="F91" i="2"/>
  <c r="H91" i="2" s="1"/>
  <c r="F68" i="2"/>
  <c r="F24" i="2"/>
  <c r="H24" i="2" s="1"/>
  <c r="F75" i="2"/>
  <c r="H75" i="2" s="1"/>
  <c r="F21" i="2"/>
  <c r="H21" i="2" s="1"/>
  <c r="F8" i="2"/>
  <c r="H8" i="2" s="1"/>
  <c r="F53" i="2"/>
  <c r="H53" i="2" s="1"/>
  <c r="F10" i="2"/>
  <c r="H10" i="2" s="1"/>
  <c r="F17" i="2"/>
  <c r="H17" i="2" s="1"/>
  <c r="F98" i="2"/>
  <c r="H98" i="2" s="1"/>
  <c r="F76" i="2"/>
  <c r="H76" i="2" s="1"/>
  <c r="F57" i="2"/>
  <c r="H57" i="2" s="1"/>
  <c r="F59" i="2"/>
  <c r="H59" i="2" s="1"/>
  <c r="F82" i="2"/>
  <c r="H82" i="2" s="1"/>
  <c r="F45" i="2"/>
  <c r="H45" i="2" s="1"/>
  <c r="F101" i="2"/>
  <c r="H101" i="2" s="1"/>
  <c r="F20" i="2"/>
  <c r="H20" i="2" s="1"/>
  <c r="F91" i="4"/>
  <c r="H91" i="4" s="1"/>
  <c r="L91" i="4" s="1"/>
  <c r="F62" i="4"/>
  <c r="H62" i="4" s="1"/>
  <c r="L62" i="4" s="1"/>
  <c r="F82" i="4"/>
  <c r="H82" i="4" s="1"/>
  <c r="L82" i="4" s="1"/>
  <c r="F49" i="4"/>
  <c r="H49" i="4" s="1"/>
  <c r="L49" i="4" s="1"/>
  <c r="F59" i="4"/>
  <c r="H59" i="4" s="1"/>
  <c r="L59" i="4" s="1"/>
  <c r="F13" i="4"/>
  <c r="H13" i="4" s="1"/>
  <c r="L13" i="4" s="1"/>
  <c r="F66" i="4"/>
  <c r="H66" i="4" s="1"/>
  <c r="L66" i="4" s="1"/>
  <c r="F87" i="4"/>
  <c r="H87" i="4" s="1"/>
  <c r="L87" i="4" s="1"/>
  <c r="F58" i="4"/>
  <c r="H58" i="4" s="1"/>
  <c r="L58" i="4" s="1"/>
  <c r="F110" i="4"/>
  <c r="H110" i="4" s="1"/>
  <c r="L110" i="4" s="1"/>
  <c r="F41" i="4"/>
  <c r="H41" i="4" s="1"/>
  <c r="L41" i="4" s="1"/>
  <c r="F5" i="4"/>
  <c r="H5" i="4" s="1"/>
  <c r="L5" i="4" s="1"/>
  <c r="F99" i="4"/>
  <c r="H99" i="4" s="1"/>
  <c r="L99" i="4" s="1"/>
  <c r="F92" i="4"/>
  <c r="H92" i="4" s="1"/>
  <c r="L92" i="4" s="1"/>
  <c r="F98" i="4"/>
  <c r="H98" i="4" s="1"/>
  <c r="L98" i="4" s="1"/>
  <c r="F83" i="4"/>
  <c r="H83" i="4" s="1"/>
  <c r="L83" i="4" s="1"/>
  <c r="F68" i="4"/>
  <c r="H68" i="4" s="1"/>
  <c r="L68" i="4" s="1"/>
  <c r="F53" i="4"/>
  <c r="H53" i="4" s="1"/>
  <c r="L53" i="4" s="1"/>
  <c r="F20" i="4"/>
  <c r="H20" i="4" s="1"/>
  <c r="L20" i="4" s="1"/>
  <c r="F106" i="4"/>
  <c r="H106" i="4" s="1"/>
  <c r="L106" i="4" s="1"/>
  <c r="F90" i="4"/>
  <c r="H90" i="4" s="1"/>
  <c r="L90" i="4" s="1"/>
  <c r="F75" i="4"/>
  <c r="H75" i="4" s="1"/>
  <c r="L75" i="4" s="1"/>
  <c r="F61" i="4"/>
  <c r="H61" i="4" s="1"/>
  <c r="L61" i="4" s="1"/>
  <c r="F32" i="4"/>
  <c r="H32" i="4" s="1"/>
  <c r="L32" i="4" s="1"/>
  <c r="F88" i="4"/>
  <c r="H88" i="4" s="1"/>
  <c r="L88" i="4" s="1"/>
  <c r="F63" i="4"/>
  <c r="H63" i="4" s="1"/>
  <c r="L63" i="4" s="1"/>
  <c r="F29" i="4"/>
  <c r="H29" i="4" s="1"/>
  <c r="L29" i="4" s="1"/>
  <c r="F84" i="4"/>
  <c r="H84" i="4" s="1"/>
  <c r="L84" i="4" s="1"/>
  <c r="F95" i="4"/>
  <c r="H95" i="4" s="1"/>
  <c r="L95" i="4" s="1"/>
  <c r="F77" i="4"/>
  <c r="H77" i="4" s="1"/>
  <c r="L77" i="4" s="1"/>
  <c r="F79" i="4"/>
  <c r="H79" i="4" s="1"/>
  <c r="L79" i="4" s="1"/>
  <c r="F65" i="4"/>
  <c r="H65" i="4" s="1"/>
  <c r="L65" i="4" s="1"/>
  <c r="F45" i="4"/>
  <c r="H45" i="4" s="1"/>
  <c r="L45" i="4" s="1"/>
  <c r="F12" i="4"/>
  <c r="H12" i="4" s="1"/>
  <c r="L12" i="4" s="1"/>
  <c r="F101" i="4"/>
  <c r="H101" i="4" s="1"/>
  <c r="L101" i="4" s="1"/>
  <c r="F86" i="4"/>
  <c r="H86" i="4" s="1"/>
  <c r="L86" i="4" s="1"/>
  <c r="F71" i="4"/>
  <c r="H71" i="4" s="1"/>
  <c r="L71" i="4" s="1"/>
  <c r="F57" i="4"/>
  <c r="H57" i="4" s="1"/>
  <c r="L57" i="4" s="1"/>
  <c r="F24" i="4"/>
  <c r="H24" i="4" s="1"/>
  <c r="L24" i="4" s="1"/>
  <c r="F73" i="4"/>
  <c r="H73" i="4" s="1"/>
  <c r="L73" i="4" s="1"/>
  <c r="F51" i="4"/>
  <c r="H51" i="4" s="1"/>
  <c r="L51" i="4" s="1"/>
  <c r="F18" i="4"/>
  <c r="H18" i="4" s="1"/>
  <c r="L18" i="4" s="1"/>
  <c r="F69" i="4"/>
  <c r="H69" i="4" s="1"/>
  <c r="L69" i="4" s="1"/>
  <c r="F80" i="4"/>
  <c r="H80" i="4" s="1"/>
  <c r="L80" i="4" s="1"/>
  <c r="F43" i="4"/>
  <c r="H43" i="4" s="1"/>
  <c r="L43" i="4" s="1"/>
  <c r="F108" i="4"/>
  <c r="H108" i="4" s="1"/>
  <c r="L108" i="4" s="1"/>
  <c r="F34" i="4"/>
  <c r="H34" i="4" s="1"/>
  <c r="L34" i="4" s="1"/>
  <c r="F109" i="4"/>
  <c r="H109" i="4" s="1"/>
  <c r="L109" i="4" s="1"/>
  <c r="F105" i="4"/>
  <c r="H105" i="4" s="1"/>
  <c r="L105" i="4" s="1"/>
  <c r="F100" i="4"/>
  <c r="H100" i="4" s="1"/>
  <c r="L100" i="4" s="1"/>
  <c r="F96" i="4"/>
  <c r="H96" i="4" s="1"/>
  <c r="L96" i="4" s="1"/>
  <c r="F93" i="4"/>
  <c r="H93" i="4" s="1"/>
  <c r="L93" i="4" s="1"/>
  <c r="F89" i="4"/>
  <c r="H89" i="4" s="1"/>
  <c r="L89" i="4" s="1"/>
  <c r="F85" i="4"/>
  <c r="H85" i="4" s="1"/>
  <c r="L85" i="4" s="1"/>
  <c r="F81" i="4"/>
  <c r="H81" i="4" s="1"/>
  <c r="L81" i="4" s="1"/>
  <c r="F78" i="4"/>
  <c r="H78" i="4" s="1"/>
  <c r="L78" i="4" s="1"/>
  <c r="F74" i="4"/>
  <c r="H74" i="4" s="1"/>
  <c r="L74" i="4" s="1"/>
  <c r="F70" i="4"/>
  <c r="H70" i="4" s="1"/>
  <c r="L70" i="4" s="1"/>
  <c r="F60" i="4"/>
  <c r="H60" i="4" s="1"/>
  <c r="L60" i="4" s="1"/>
  <c r="F56" i="4"/>
  <c r="H56" i="4" s="1"/>
  <c r="L56" i="4" s="1"/>
  <c r="F48" i="4"/>
  <c r="H48" i="4" s="1"/>
  <c r="L48" i="4" s="1"/>
  <c r="F40" i="4"/>
  <c r="H40" i="4" s="1"/>
  <c r="L40" i="4" s="1"/>
  <c r="F31" i="4"/>
  <c r="H31" i="4" s="1"/>
  <c r="L31" i="4" s="1"/>
  <c r="F23" i="4"/>
  <c r="H23" i="4" s="1"/>
  <c r="L23" i="4" s="1"/>
  <c r="F15" i="4"/>
  <c r="H15" i="4" s="1"/>
  <c r="L15" i="4" s="1"/>
  <c r="F7" i="4"/>
  <c r="H7" i="4" s="1"/>
  <c r="L7" i="4" s="1"/>
  <c r="F11" i="4"/>
  <c r="H11" i="4" s="1"/>
  <c r="L11" i="4" s="1"/>
  <c r="F52" i="4"/>
  <c r="H52" i="4" s="1"/>
  <c r="L52" i="4" s="1"/>
  <c r="F44" i="4"/>
  <c r="H44" i="4" s="1"/>
  <c r="L44" i="4" s="1"/>
  <c r="F36" i="4"/>
  <c r="H36" i="4" s="1"/>
  <c r="L36" i="4" s="1"/>
  <c r="F27" i="4"/>
  <c r="H27" i="4" s="1"/>
  <c r="L27" i="4" s="1"/>
  <c r="F19" i="4"/>
  <c r="H19" i="4" s="1"/>
  <c r="L19" i="4" s="1"/>
  <c r="F50" i="4"/>
  <c r="H50" i="4" s="1"/>
  <c r="L50" i="4" s="1"/>
  <c r="F42" i="4"/>
  <c r="H42" i="4" s="1"/>
  <c r="L42" i="4" s="1"/>
  <c r="F33" i="4"/>
  <c r="H33" i="4" s="1"/>
  <c r="L33" i="4" s="1"/>
  <c r="F25" i="4"/>
  <c r="H25" i="4" s="1"/>
  <c r="L25" i="4" s="1"/>
  <c r="F17" i="4"/>
  <c r="H17" i="4" s="1"/>
  <c r="L17" i="4" s="1"/>
  <c r="F9" i="4"/>
  <c r="H9" i="4" s="1"/>
  <c r="L9" i="4" s="1"/>
  <c r="F55" i="4"/>
  <c r="H55" i="4" s="1"/>
  <c r="L55" i="4" s="1"/>
  <c r="F47" i="4"/>
  <c r="H47" i="4" s="1"/>
  <c r="L47" i="4" s="1"/>
  <c r="F39" i="4"/>
  <c r="H39" i="4" s="1"/>
  <c r="L39" i="4" s="1"/>
  <c r="F30" i="4"/>
  <c r="H30" i="4" s="1"/>
  <c r="L30" i="4" s="1"/>
  <c r="F22" i="4"/>
  <c r="H22" i="4" s="1"/>
  <c r="L22" i="4" s="1"/>
  <c r="F14" i="4"/>
  <c r="H14" i="4" s="1"/>
  <c r="L14" i="4" s="1"/>
  <c r="F6" i="4"/>
  <c r="H6" i="4" s="1"/>
  <c r="L6" i="4" s="1"/>
  <c r="F8" i="4"/>
  <c r="H8" i="4" s="1"/>
  <c r="L8" i="4" s="1"/>
  <c r="F54" i="4"/>
  <c r="H54" i="4" s="1"/>
  <c r="L54" i="4" s="1"/>
  <c r="F21" i="4"/>
  <c r="H21" i="4" s="1"/>
  <c r="L21" i="4" s="1"/>
  <c r="F10" i="4"/>
  <c r="H10" i="4" s="1"/>
  <c r="L10" i="4" s="1"/>
  <c r="F109" i="2"/>
  <c r="H109" i="2" s="1"/>
  <c r="F105" i="2"/>
  <c r="H105" i="2" s="1"/>
  <c r="F100" i="2"/>
  <c r="H100" i="2" s="1"/>
  <c r="F96" i="2"/>
  <c r="H96" i="2" s="1"/>
  <c r="F93" i="2"/>
  <c r="H93" i="2" s="1"/>
  <c r="F89" i="2"/>
  <c r="H89" i="2" s="1"/>
  <c r="F85" i="2"/>
  <c r="H85" i="2" s="1"/>
  <c r="F81" i="2"/>
  <c r="H81" i="2" s="1"/>
  <c r="F78" i="2"/>
  <c r="H78" i="2" s="1"/>
  <c r="F74" i="2"/>
  <c r="H74" i="2" s="1"/>
  <c r="F70" i="2"/>
  <c r="H70" i="2" s="1"/>
  <c r="F67" i="2"/>
  <c r="H67" i="2" s="1"/>
  <c r="F64" i="2"/>
  <c r="H64" i="2" s="1"/>
  <c r="F60" i="2"/>
  <c r="H60" i="2" s="1"/>
  <c r="F52" i="2"/>
  <c r="H52" i="2" s="1"/>
  <c r="F44" i="2"/>
  <c r="H44" i="2" s="1"/>
  <c r="F35" i="2"/>
  <c r="H35" i="2" s="1"/>
  <c r="F27" i="2"/>
  <c r="H27" i="2" s="1"/>
  <c r="F19" i="2"/>
  <c r="H19" i="2" s="1"/>
  <c r="F15" i="2"/>
  <c r="H15" i="2" s="1"/>
  <c r="F11" i="2"/>
  <c r="H11" i="2" s="1"/>
  <c r="F7" i="2"/>
  <c r="H7" i="2" s="1"/>
  <c r="F4" i="2"/>
  <c r="F108" i="2"/>
  <c r="H108" i="2" s="1"/>
  <c r="F99" i="2"/>
  <c r="H99" i="2" s="1"/>
  <c r="F92" i="2"/>
  <c r="H92" i="2" s="1"/>
  <c r="F84" i="2"/>
  <c r="H84" i="2" s="1"/>
  <c r="F77" i="2"/>
  <c r="H77" i="2" s="1"/>
  <c r="F69" i="2"/>
  <c r="H69" i="2" s="1"/>
  <c r="F63" i="2"/>
  <c r="H63" i="2" s="1"/>
  <c r="F56" i="2"/>
  <c r="H56" i="2" s="1"/>
  <c r="F40" i="2"/>
  <c r="H40" i="2" s="1"/>
  <c r="F23" i="2"/>
  <c r="H23" i="2" s="1"/>
  <c r="F104" i="2"/>
  <c r="H104" i="2" s="1"/>
  <c r="F88" i="2"/>
  <c r="H88" i="2" s="1"/>
  <c r="F80" i="2"/>
  <c r="H80" i="2" s="1"/>
  <c r="F73" i="2"/>
  <c r="H73" i="2" s="1"/>
  <c r="F66" i="2"/>
  <c r="H66" i="2" s="1"/>
  <c r="F55" i="2"/>
  <c r="H55" i="2" s="1"/>
  <c r="F50" i="2"/>
  <c r="H50" i="2" s="1"/>
  <c r="F48" i="2"/>
  <c r="H48" i="2" s="1"/>
  <c r="F39" i="2"/>
  <c r="H39" i="2" s="1"/>
  <c r="F33" i="2"/>
  <c r="H33" i="2" s="1"/>
  <c r="F31" i="2"/>
  <c r="H31" i="2" s="1"/>
  <c r="F22" i="2"/>
  <c r="H22" i="2" s="1"/>
  <c r="F14" i="2"/>
  <c r="H14" i="2" s="1"/>
  <c r="F6" i="2"/>
  <c r="H6" i="2" s="1"/>
  <c r="F58" i="2"/>
  <c r="H58" i="2" s="1"/>
  <c r="F9" i="2"/>
  <c r="H9" i="2" s="1"/>
  <c r="F111" i="2"/>
  <c r="H111" i="2" s="1"/>
  <c r="F95" i="2"/>
  <c r="H95" i="2" s="1"/>
  <c r="F65" i="2"/>
  <c r="H65" i="2" s="1"/>
  <c r="F41" i="2"/>
  <c r="H41" i="2" s="1"/>
  <c r="F43" i="2"/>
  <c r="H43" i="2" s="1"/>
  <c r="F90" i="2"/>
  <c r="H90" i="2" s="1"/>
  <c r="F61" i="2"/>
  <c r="H61" i="2" s="1"/>
  <c r="F28" i="2"/>
  <c r="H28" i="2" s="1"/>
  <c r="F51" i="2"/>
  <c r="H51" i="2" s="1"/>
  <c r="F110" i="2"/>
  <c r="H110" i="2" s="1"/>
  <c r="F79" i="2"/>
  <c r="H79" i="2" s="1"/>
  <c r="F46" i="2"/>
  <c r="H46" i="2" s="1"/>
  <c r="F18" i="2"/>
  <c r="H18" i="2" s="1"/>
  <c r="F42" i="2"/>
  <c r="H42" i="2" s="1"/>
  <c r="F111" i="4" l="1"/>
  <c r="H4" i="2"/>
  <c r="H117" i="2" s="1"/>
  <c r="F117" i="2"/>
</calcChain>
</file>

<file path=xl/sharedStrings.xml><?xml version="1.0" encoding="utf-8"?>
<sst xmlns="http://schemas.openxmlformats.org/spreadsheetml/2006/main" count="570" uniqueCount="138">
  <si>
    <t>Big Sandy Schools</t>
  </si>
  <si>
    <t>Kalispell Regional Medical Center</t>
  </si>
  <si>
    <t>Yellowstone Christian College</t>
  </si>
  <si>
    <t>Ashland School</t>
  </si>
  <si>
    <t>Bitterroot Public Library</t>
  </si>
  <si>
    <t>ImagineIF Libraries</t>
  </si>
  <si>
    <t>Rosebud Public School</t>
  </si>
  <si>
    <t>Bozeman Public Library</t>
  </si>
  <si>
    <t xml:space="preserve">Missoula Public Library </t>
  </si>
  <si>
    <t>Whitefish Community Library</t>
  </si>
  <si>
    <t>Belgrade Community Library</t>
  </si>
  <si>
    <t>Billings Public Library</t>
  </si>
  <si>
    <t>North Lake County Public Library District</t>
  </si>
  <si>
    <t>Montana State Genealogical Society Library</t>
  </si>
  <si>
    <t>Lima School District #12</t>
  </si>
  <si>
    <t>Montana State Library</t>
  </si>
  <si>
    <t>Target Range School</t>
  </si>
  <si>
    <t>Aaniiih Nakoda College Library</t>
  </si>
  <si>
    <t>Big Horn County Public Library</t>
  </si>
  <si>
    <t>Philipsburg Public Library</t>
  </si>
  <si>
    <t>Lincoln County Public Libraries</t>
  </si>
  <si>
    <t>Richey Public Schools</t>
  </si>
  <si>
    <t>Absarokee Schools</t>
  </si>
  <si>
    <t>Joliet Public Library</t>
  </si>
  <si>
    <t>Thompson-Hickman County Library</t>
  </si>
  <si>
    <t>Power School Library</t>
  </si>
  <si>
    <t>West Yellowstone School Library</t>
  </si>
  <si>
    <t>Bridger Public Library</t>
  </si>
  <si>
    <t>Pine Hills Correctional Facility HS Library</t>
  </si>
  <si>
    <t>Clinton Elementary School</t>
  </si>
  <si>
    <t>Fort Peck Community College Tribal Library</t>
  </si>
  <si>
    <t>Darby School District</t>
  </si>
  <si>
    <t>Noxon School Library</t>
  </si>
  <si>
    <t>Wibaux Public Library</t>
  </si>
  <si>
    <t>CJI School District</t>
  </si>
  <si>
    <t>Fairfield Public Library</t>
  </si>
  <si>
    <t>North Valley Public Library</t>
  </si>
  <si>
    <t>Garfield County Library</t>
  </si>
  <si>
    <t>Roundup Elementary School Library</t>
  </si>
  <si>
    <t xml:space="preserve">Missoula International School   </t>
  </si>
  <si>
    <t>Livingston-Park County Public Library</t>
  </si>
  <si>
    <t>Roosevelt County Library</t>
  </si>
  <si>
    <t>Darby Community Library</t>
  </si>
  <si>
    <t>Sheridan County Library</t>
  </si>
  <si>
    <t>Ekalaka Public Library</t>
  </si>
  <si>
    <t>Montana Bible College</t>
  </si>
  <si>
    <t>Sweet Grass County High School</t>
  </si>
  <si>
    <t>Sun River Valley Schools</t>
  </si>
  <si>
    <t>George McCone County Memorial Library</t>
  </si>
  <si>
    <t>Prairie County Library</t>
  </si>
  <si>
    <t>Lewistown Public Library</t>
  </si>
  <si>
    <t>Valier Public Library</t>
  </si>
  <si>
    <t>Madison Valley Public Library</t>
  </si>
  <si>
    <t>Park High School</t>
  </si>
  <si>
    <t>Drummond School Community Library</t>
  </si>
  <si>
    <t>Missoula County Public Schools</t>
  </si>
  <si>
    <t>Baker School District</t>
  </si>
  <si>
    <t>Twin Bridges Public Library</t>
  </si>
  <si>
    <t>Whitehall School Library</t>
  </si>
  <si>
    <t>Bigfork Schools</t>
  </si>
  <si>
    <t>Three Forks Community Library</t>
  </si>
  <si>
    <t xml:space="preserve">Billings Catholic Schools </t>
  </si>
  <si>
    <t>Henry A Malley Memorial Library (Broadus)</t>
  </si>
  <si>
    <t>Thompson Falls Public Library</t>
  </si>
  <si>
    <t>Lincoln County High School</t>
  </si>
  <si>
    <t>Plains Public Library District</t>
  </si>
  <si>
    <t>Libby School District</t>
  </si>
  <si>
    <t>Blackfeet Community College</t>
  </si>
  <si>
    <t>Harlem Public Library</t>
  </si>
  <si>
    <t>Havre-Hill County Library</t>
  </si>
  <si>
    <t>Rosebud County Library</t>
  </si>
  <si>
    <t>North Jefferson County Library District</t>
  </si>
  <si>
    <t>Meagher County/City Library</t>
  </si>
  <si>
    <t>St. Ignatius School Community Library</t>
  </si>
  <si>
    <t>Stone Child College Library</t>
  </si>
  <si>
    <t>Thompson Falls Schools</t>
  </si>
  <si>
    <t>Red Lodge Carnegie Library</t>
  </si>
  <si>
    <t>West Yellowstone Public Library</t>
  </si>
  <si>
    <t>Sidney Richland County Library</t>
  </si>
  <si>
    <t>Liberty County Library</t>
  </si>
  <si>
    <t>Montana Department of Transportation</t>
  </si>
  <si>
    <t>Stillwater County Library</t>
  </si>
  <si>
    <t>Blaine County Library</t>
  </si>
  <si>
    <t>Petroleum School Community Library</t>
  </si>
  <si>
    <t>Fallon County Library</t>
  </si>
  <si>
    <t>Glendive Public Library</t>
  </si>
  <si>
    <t>Dillon Public Library</t>
  </si>
  <si>
    <t>Glacier County Library</t>
  </si>
  <si>
    <t>Sheridan Public Library</t>
  </si>
  <si>
    <t>Carnegie Public Library</t>
  </si>
  <si>
    <t>Hearst Free Library</t>
  </si>
  <si>
    <t>Miles City Public Library</t>
  </si>
  <si>
    <t>State Law Library of Montana</t>
  </si>
  <si>
    <t>Roundup Community Library</t>
  </si>
  <si>
    <t>Manhattan Community and Schools</t>
  </si>
  <si>
    <t>Mineral County Library</t>
  </si>
  <si>
    <t>Hellgate School District #4</t>
  </si>
  <si>
    <t>Jefferson County Library System</t>
  </si>
  <si>
    <t>Judith Basin County Free Library</t>
  </si>
  <si>
    <t>Laurel Public Library</t>
  </si>
  <si>
    <t>Havre School District 16A</t>
  </si>
  <si>
    <t>Glasgow City-County</t>
  </si>
  <si>
    <t>Chouteau County Library</t>
  </si>
  <si>
    <t>Montana Historical Society Research Center</t>
  </si>
  <si>
    <t>Great Falls Public Library</t>
  </si>
  <si>
    <t>Lewis &amp; Clark Library</t>
  </si>
  <si>
    <t>LIBRARY NAME</t>
  </si>
  <si>
    <t>Library</t>
  </si>
  <si>
    <t>Montana Public Services Commission</t>
  </si>
  <si>
    <t>Totals</t>
  </si>
  <si>
    <t>FY21 with 15% max 5% min increase cap</t>
  </si>
  <si>
    <t>Title Limit</t>
  </si>
  <si>
    <t>% of Total</t>
  </si>
  <si>
    <t>FY22</t>
  </si>
  <si>
    <t>Half of FY22</t>
  </si>
  <si>
    <t>Toole County Library</t>
  </si>
  <si>
    <t>Column1</t>
  </si>
  <si>
    <t>Column2</t>
  </si>
  <si>
    <t>Column3</t>
  </si>
  <si>
    <t>Flat rate based on size (patron count)</t>
  </si>
  <si>
    <t>Goal</t>
  </si>
  <si>
    <t>Total Titles - 03/1/21</t>
  </si>
  <si>
    <t>User Count</t>
  </si>
  <si>
    <t>Tiers</t>
  </si>
  <si>
    <t>H</t>
  </si>
  <si>
    <t>G</t>
  </si>
  <si>
    <t>F</t>
  </si>
  <si>
    <t>E</t>
  </si>
  <si>
    <t>D</t>
  </si>
  <si>
    <t>C</t>
  </si>
  <si>
    <t>B</t>
  </si>
  <si>
    <t>A</t>
  </si>
  <si>
    <t>Total Shared Cost</t>
  </si>
  <si>
    <t>Title-based</t>
  </si>
  <si>
    <t>Title plus flat increase</t>
  </si>
  <si>
    <t>FY22 Goal (3/4/21)</t>
  </si>
  <si>
    <t>Difference</t>
  </si>
  <si>
    <t>FY22 with 7%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</si>
</sst>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4" fontId="0" fillId="0" borderId="0" xfId="2" applyFont="1"/>
    <xf numFmtId="0" fontId="0" fillId="0" borderId="0" xfId="0" applyAlignment="1">
      <alignment wrapText="1"/>
    </xf>
    <xf numFmtId="44" fontId="0" fillId="0" borderId="0" xfId="2" applyFont="1" applyAlignment="1">
      <alignment wrapText="1"/>
    </xf>
    <xf numFmtId="44" fontId="0" fillId="0" borderId="0" xfId="0" applyNumberFormat="1"/>
    <xf numFmtId="6" fontId="0" fillId="0" borderId="0" xfId="2" applyNumberFormat="1" applyFont="1"/>
    <xf numFmtId="43" fontId="0" fillId="0" borderId="0" xfId="1" applyFont="1"/>
    <xf numFmtId="164" fontId="0" fillId="0" borderId="0" xfId="3" applyNumberFormat="1" applyFont="1"/>
    <xf numFmtId="0" fontId="0" fillId="0" borderId="2" xfId="0" applyBorder="1"/>
    <xf numFmtId="8" fontId="0" fillId="0" borderId="3" xfId="0" applyNumberFormat="1" applyBorder="1"/>
    <xf numFmtId="0" fontId="0" fillId="0" borderId="3" xfId="0" applyBorder="1"/>
    <xf numFmtId="43" fontId="0" fillId="0" borderId="1" xfId="1" applyFont="1" applyBorder="1"/>
    <xf numFmtId="43" fontId="0" fillId="0" borderId="1" xfId="0" applyNumberFormat="1" applyBorder="1"/>
    <xf numFmtId="164" fontId="0" fillId="0" borderId="1" xfId="3" applyNumberFormat="1" applyFont="1" applyBorder="1"/>
    <xf numFmtId="43" fontId="0" fillId="0" borderId="4" xfId="0" applyNumberFormat="1" applyBorder="1"/>
    <xf numFmtId="43" fontId="0" fillId="2" borderId="0" xfId="1" applyFont="1" applyFill="1"/>
    <xf numFmtId="6" fontId="0" fillId="0" borderId="0" xfId="0" applyNumberFormat="1"/>
    <xf numFmtId="8" fontId="0" fillId="2" borderId="3" xfId="0" applyNumberFormat="1" applyFill="1" applyBorder="1"/>
    <xf numFmtId="3" fontId="0" fillId="0" borderId="0" xfId="0" applyNumberFormat="1"/>
    <xf numFmtId="43" fontId="2" fillId="2" borderId="0" xfId="1" applyFont="1" applyFill="1"/>
    <xf numFmtId="0" fontId="0" fillId="0" borderId="0" xfId="0" applyFill="1"/>
    <xf numFmtId="8" fontId="0" fillId="0" borderId="0" xfId="0" applyNumberFormat="1"/>
    <xf numFmtId="8" fontId="0" fillId="0" borderId="0" xfId="2" applyNumberFormat="1" applyFont="1"/>
    <xf numFmtId="44" fontId="0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numFmt numFmtId="12" formatCode="&quot;$&quot;#,##0.00_);[Red]\(&quot;$&quot;#,##0.00\)"/>
    </dxf>
    <dxf>
      <numFmt numFmtId="12" formatCode="&quot;$&quot;#,##0.00_);[Red]\(&quot;$&quot;#,##0.00\)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AFB-0C6F-45BA-943E-C64B527BCCE6}" name="Table1" displayName="Table1" ref="A1:L111" totalsRowShown="0">
  <autoFilter ref="A1:L111" xr:uid="{183E9E3F-848D-482A-8B30-7680A87FD50E}"/>
  <tableColumns count="12">
    <tableColumn id="1" xr3:uid="{F4F1430F-B0E2-4B68-B2BE-631877014E24}" name="LIBRARY NAME"/>
    <tableColumn id="2" xr3:uid="{5D888CB9-960F-4B2E-BB17-ADAA21F878E2}" name="Total Titles - 03/1/21" dataDxfId="5" dataCellStyle="Comma"/>
    <tableColumn id="3" xr3:uid="{4E856DF4-B2C6-4004-940F-81AC18A369CA}" name="Column1" dataDxfId="4" dataCellStyle="Comma"/>
    <tableColumn id="4" xr3:uid="{C79285E7-6059-4C62-814F-66FFFA8FBF39}" name="Title Limit" dataDxfId="3" dataCellStyle="Comma"/>
    <tableColumn id="5" xr3:uid="{CB604FC5-5072-4065-9FBC-6A3AED38E2EB}" name="Column2"/>
    <tableColumn id="6" xr3:uid="{00A3ADC7-AD9E-4DED-AD84-BF511FBB9CB5}" name="% of Total" dataDxfId="2" dataCellStyle="Percent"/>
    <tableColumn id="7" xr3:uid="{ACCA860C-55E3-45CE-87C1-BACEC211B373}" name="Column3"/>
    <tableColumn id="8" xr3:uid="{41F64663-3F76-44E1-8455-1D3D80C5596D}" name="Half of FY22" dataDxfId="1"/>
    <tableColumn id="9" xr3:uid="{51D8E1DD-3423-40BD-8F19-BFB77E304792}" name="User Count"/>
    <tableColumn id="12" xr3:uid="{D2865332-ACF5-482A-B279-A5A5CE50D61E}" name="Tiers"/>
    <tableColumn id="10" xr3:uid="{0D247A84-0995-4171-92C9-7F2DA1A5EAAD}" name="Flat rate based on size (patron count)"/>
    <tableColumn id="13" xr3:uid="{DE9ACB03-A3BD-47E3-8839-1DAB7977948E}" name="Total Shared Cost" dataDxfId="0">
      <calculatedColumnFormula>SUM(H2+K2)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DADB-6B1C-4D67-8BA8-48089FF223A3}">
  <dimension ref="A1:E118"/>
  <sheetViews>
    <sheetView tabSelected="1" topLeftCell="A85" workbookViewId="0">
      <selection activeCell="E115" sqref="E115"/>
    </sheetView>
  </sheetViews>
  <sheetFormatPr defaultRowHeight="15" x14ac:dyDescent="0.25"/>
  <cols>
    <col min="1" max="1" width="68.42578125" customWidth="1"/>
    <col min="3" max="3" width="12.5703125" style="2" bestFit="1" customWidth="1"/>
    <col min="5" max="5" width="20.42578125" customWidth="1"/>
  </cols>
  <sheetData>
    <row r="1" spans="1:5" s="3" customFormat="1" ht="60" x14ac:dyDescent="0.25">
      <c r="A1" s="3" t="s">
        <v>107</v>
      </c>
      <c r="C1" s="4" t="s">
        <v>110</v>
      </c>
      <c r="E1" s="3" t="s">
        <v>137</v>
      </c>
    </row>
    <row r="3" spans="1:5" x14ac:dyDescent="0.25">
      <c r="A3" t="s">
        <v>17</v>
      </c>
      <c r="C3" s="2">
        <v>1473.1718231839427</v>
      </c>
      <c r="E3" s="5">
        <f>SUM(C3*1.07)</f>
        <v>1576.2938508068187</v>
      </c>
    </row>
    <row r="4" spans="1:5" x14ac:dyDescent="0.25">
      <c r="A4" t="s">
        <v>22</v>
      </c>
      <c r="C4" s="2">
        <v>1504.8657205606651</v>
      </c>
      <c r="E4" s="5">
        <f t="shared" ref="E4:E67" si="0">SUM(C4*1.07)</f>
        <v>1610.2063209999117</v>
      </c>
    </row>
    <row r="5" spans="1:5" x14ac:dyDescent="0.25">
      <c r="A5" t="s">
        <v>3</v>
      </c>
      <c r="C5" s="2">
        <v>817.23482206009169</v>
      </c>
      <c r="E5" s="5">
        <f t="shared" si="0"/>
        <v>874.44125960429812</v>
      </c>
    </row>
    <row r="6" spans="1:5" x14ac:dyDescent="0.25">
      <c r="A6" t="s">
        <v>56</v>
      </c>
      <c r="C6" s="2">
        <v>1806.75872491063</v>
      </c>
      <c r="E6" s="5">
        <f t="shared" si="0"/>
        <v>1933.2318356543742</v>
      </c>
    </row>
    <row r="7" spans="1:5" x14ac:dyDescent="0.25">
      <c r="A7" t="s">
        <v>10</v>
      </c>
      <c r="C7" s="2">
        <v>5441.45539817798</v>
      </c>
      <c r="E7" s="5">
        <f t="shared" si="0"/>
        <v>5822.3572760504385</v>
      </c>
    </row>
    <row r="8" spans="1:5" x14ac:dyDescent="0.25">
      <c r="A8" t="s">
        <v>18</v>
      </c>
      <c r="C8" s="2">
        <v>4924.0031173543484</v>
      </c>
      <c r="E8" s="5">
        <f t="shared" si="0"/>
        <v>5268.6833355691533</v>
      </c>
    </row>
    <row r="9" spans="1:5" x14ac:dyDescent="0.25">
      <c r="A9" t="s">
        <v>0</v>
      </c>
      <c r="C9" s="2">
        <v>1456.6911853585389</v>
      </c>
      <c r="E9" s="5">
        <f t="shared" si="0"/>
        <v>1558.6595683336366</v>
      </c>
    </row>
    <row r="10" spans="1:5" x14ac:dyDescent="0.25">
      <c r="A10" t="s">
        <v>59</v>
      </c>
      <c r="C10" s="2">
        <v>1766.2481042228696</v>
      </c>
      <c r="E10" s="5">
        <f t="shared" si="0"/>
        <v>1889.8854715184707</v>
      </c>
    </row>
    <row r="11" spans="1:5" x14ac:dyDescent="0.25">
      <c r="A11" t="s">
        <v>61</v>
      </c>
      <c r="C11" s="2">
        <v>1726.9803318143377</v>
      </c>
      <c r="E11" s="5">
        <f t="shared" si="0"/>
        <v>1847.8689550413415</v>
      </c>
    </row>
    <row r="12" spans="1:5" x14ac:dyDescent="0.25">
      <c r="A12" t="s">
        <v>11</v>
      </c>
      <c r="C12" s="2">
        <v>35074.951580310757</v>
      </c>
      <c r="E12" s="5">
        <f t="shared" si="0"/>
        <v>37530.198190932511</v>
      </c>
    </row>
    <row r="13" spans="1:5" x14ac:dyDescent="0.25">
      <c r="A13" t="s">
        <v>4</v>
      </c>
      <c r="C13" s="2">
        <v>7539.0811280876551</v>
      </c>
      <c r="E13" s="5">
        <f t="shared" si="0"/>
        <v>8066.8168070537913</v>
      </c>
    </row>
    <row r="14" spans="1:5" x14ac:dyDescent="0.25">
      <c r="A14" t="s">
        <v>67</v>
      </c>
      <c r="C14" s="2">
        <v>1880.319</v>
      </c>
      <c r="E14" s="5">
        <f t="shared" si="0"/>
        <v>2011.9413300000001</v>
      </c>
    </row>
    <row r="15" spans="1:5" x14ac:dyDescent="0.25">
      <c r="A15" t="s">
        <v>82</v>
      </c>
      <c r="C15" s="2">
        <v>2460.5564808530594</v>
      </c>
      <c r="E15" s="5">
        <f t="shared" si="0"/>
        <v>2632.7954345127737</v>
      </c>
    </row>
    <row r="16" spans="1:5" x14ac:dyDescent="0.25">
      <c r="A16" t="s">
        <v>7</v>
      </c>
      <c r="C16" s="2">
        <v>35219.385728461595</v>
      </c>
      <c r="E16" s="5">
        <f t="shared" si="0"/>
        <v>37684.742729453908</v>
      </c>
    </row>
    <row r="17" spans="1:5" x14ac:dyDescent="0.25">
      <c r="A17" t="s">
        <v>27</v>
      </c>
      <c r="C17" s="2">
        <v>1549.9421275790817</v>
      </c>
      <c r="E17" s="5">
        <f t="shared" si="0"/>
        <v>1658.4380765096175</v>
      </c>
    </row>
    <row r="18" spans="1:5" x14ac:dyDescent="0.25">
      <c r="A18" t="s">
        <v>89</v>
      </c>
      <c r="C18" s="2">
        <v>2101.7120795177352</v>
      </c>
      <c r="E18" s="5">
        <f t="shared" si="0"/>
        <v>2248.8319250839768</v>
      </c>
    </row>
    <row r="19" spans="1:5" x14ac:dyDescent="0.25">
      <c r="A19" t="s">
        <v>102</v>
      </c>
      <c r="C19" s="2">
        <v>2770.3530794532003</v>
      </c>
      <c r="E19" s="5">
        <f t="shared" si="0"/>
        <v>2964.2777950149243</v>
      </c>
    </row>
    <row r="20" spans="1:5" x14ac:dyDescent="0.25">
      <c r="A20" t="s">
        <v>34</v>
      </c>
      <c r="C20" s="2">
        <v>1536.5144627507268</v>
      </c>
      <c r="E20" s="5">
        <f t="shared" si="0"/>
        <v>1644.0704751432777</v>
      </c>
    </row>
    <row r="21" spans="1:5" x14ac:dyDescent="0.25">
      <c r="A21" t="s">
        <v>29</v>
      </c>
      <c r="C21" s="2">
        <v>1211.2344314620643</v>
      </c>
      <c r="E21" s="5">
        <f t="shared" si="0"/>
        <v>1296.0208416644089</v>
      </c>
    </row>
    <row r="22" spans="1:5" x14ac:dyDescent="0.25">
      <c r="A22" t="s">
        <v>42</v>
      </c>
      <c r="C22" s="2">
        <v>1676.7609729902199</v>
      </c>
      <c r="E22" s="5">
        <f t="shared" si="0"/>
        <v>1794.1342410995353</v>
      </c>
    </row>
    <row r="23" spans="1:5" x14ac:dyDescent="0.25">
      <c r="A23" t="s">
        <v>31</v>
      </c>
      <c r="C23" s="2">
        <v>1508.6979614913873</v>
      </c>
      <c r="E23" s="5">
        <f t="shared" si="0"/>
        <v>1614.3068187957845</v>
      </c>
    </row>
    <row r="24" spans="1:5" x14ac:dyDescent="0.25">
      <c r="A24" t="s">
        <v>86</v>
      </c>
      <c r="C24" s="2">
        <v>2139.4783329539187</v>
      </c>
      <c r="E24" s="5">
        <f t="shared" si="0"/>
        <v>2289.2418162606932</v>
      </c>
    </row>
    <row r="25" spans="1:5" x14ac:dyDescent="0.25">
      <c r="A25" t="s">
        <v>54</v>
      </c>
      <c r="C25" s="2">
        <v>1633.9887871213955</v>
      </c>
      <c r="E25" s="5">
        <f t="shared" si="0"/>
        <v>1748.3680022198932</v>
      </c>
    </row>
    <row r="26" spans="1:5" x14ac:dyDescent="0.25">
      <c r="A26" t="s">
        <v>44</v>
      </c>
      <c r="C26" s="2">
        <v>1232.5103555376832</v>
      </c>
      <c r="E26" s="5">
        <f t="shared" si="0"/>
        <v>1318.786080425321</v>
      </c>
    </row>
    <row r="27" spans="1:5" x14ac:dyDescent="0.25">
      <c r="A27" t="s">
        <v>35</v>
      </c>
      <c r="C27" s="2">
        <v>1260.7694674104214</v>
      </c>
      <c r="E27" s="5">
        <f t="shared" si="0"/>
        <v>1349.023330129151</v>
      </c>
    </row>
    <row r="28" spans="1:5" x14ac:dyDescent="0.25">
      <c r="A28" t="s">
        <v>84</v>
      </c>
      <c r="C28" s="2">
        <v>2015.3954337331691</v>
      </c>
      <c r="E28" s="5">
        <f t="shared" si="0"/>
        <v>2156.4731140944909</v>
      </c>
    </row>
    <row r="29" spans="1:5" x14ac:dyDescent="0.25">
      <c r="A29" t="s">
        <v>30</v>
      </c>
      <c r="C29" s="2">
        <v>1860.015654901059</v>
      </c>
      <c r="E29" s="5">
        <f t="shared" si="0"/>
        <v>1990.2167507441332</v>
      </c>
    </row>
    <row r="30" spans="1:5" x14ac:dyDescent="0.25">
      <c r="A30" t="s">
        <v>37</v>
      </c>
      <c r="C30" s="2">
        <v>1494.1160926117032</v>
      </c>
      <c r="E30" s="5">
        <f t="shared" si="0"/>
        <v>1598.7042190945224</v>
      </c>
    </row>
    <row r="31" spans="1:5" x14ac:dyDescent="0.25">
      <c r="A31" t="s">
        <v>48</v>
      </c>
      <c r="C31" s="2">
        <v>1280.3129977398926</v>
      </c>
      <c r="E31" s="5">
        <f t="shared" si="0"/>
        <v>1369.9349075816851</v>
      </c>
    </row>
    <row r="32" spans="1:5" x14ac:dyDescent="0.25">
      <c r="A32" t="s">
        <v>87</v>
      </c>
      <c r="C32" s="2">
        <v>2755.0741062861621</v>
      </c>
      <c r="E32" s="5">
        <f t="shared" si="0"/>
        <v>2947.9292937261935</v>
      </c>
    </row>
    <row r="33" spans="1:5" x14ac:dyDescent="0.25">
      <c r="A33" t="s">
        <v>101</v>
      </c>
      <c r="C33" s="2">
        <v>3495.0324480879954</v>
      </c>
      <c r="E33" s="5">
        <f t="shared" si="0"/>
        <v>3739.6847194541551</v>
      </c>
    </row>
    <row r="34" spans="1:5" x14ac:dyDescent="0.25">
      <c r="A34" t="s">
        <v>85</v>
      </c>
      <c r="C34" s="2">
        <v>2219.1402429840828</v>
      </c>
      <c r="E34" s="5">
        <f t="shared" si="0"/>
        <v>2374.4800599929686</v>
      </c>
    </row>
    <row r="35" spans="1:5" x14ac:dyDescent="0.25">
      <c r="A35" s="21" t="s">
        <v>104</v>
      </c>
      <c r="C35" s="6">
        <v>25000</v>
      </c>
      <c r="E35" s="5">
        <f t="shared" si="0"/>
        <v>26750</v>
      </c>
    </row>
    <row r="36" spans="1:5" x14ac:dyDescent="0.25">
      <c r="A36" t="s">
        <v>68</v>
      </c>
      <c r="C36" s="2">
        <v>1934.273544736428</v>
      </c>
      <c r="E36" s="5">
        <f t="shared" si="0"/>
        <v>2069.6726928679782</v>
      </c>
    </row>
    <row r="37" spans="1:5" x14ac:dyDescent="0.25">
      <c r="A37" t="s">
        <v>100</v>
      </c>
      <c r="C37" s="2">
        <v>3722.1891717725402</v>
      </c>
      <c r="E37" s="5">
        <f t="shared" si="0"/>
        <v>3982.7424137966182</v>
      </c>
    </row>
    <row r="38" spans="1:5" x14ac:dyDescent="0.25">
      <c r="A38" t="s">
        <v>69</v>
      </c>
      <c r="C38" s="2">
        <v>6886.1514552105218</v>
      </c>
      <c r="E38" s="5">
        <f t="shared" si="0"/>
        <v>7368.1820570752589</v>
      </c>
    </row>
    <row r="39" spans="1:5" x14ac:dyDescent="0.25">
      <c r="A39" t="s">
        <v>90</v>
      </c>
      <c r="C39" s="2">
        <v>2168.4916778087368</v>
      </c>
      <c r="E39" s="5">
        <f t="shared" si="0"/>
        <v>2320.2860952553483</v>
      </c>
    </row>
    <row r="40" spans="1:5" x14ac:dyDescent="0.25">
      <c r="A40" t="s">
        <v>96</v>
      </c>
      <c r="C40" s="2">
        <v>2664.6828115243679</v>
      </c>
      <c r="E40" s="5">
        <f t="shared" si="0"/>
        <v>2851.2106083310737</v>
      </c>
    </row>
    <row r="41" spans="1:5" x14ac:dyDescent="0.25">
      <c r="A41" t="s">
        <v>62</v>
      </c>
      <c r="C41" s="2">
        <v>1711.8207803146468</v>
      </c>
      <c r="E41" s="5">
        <f t="shared" si="0"/>
        <v>1831.6482349366722</v>
      </c>
    </row>
    <row r="42" spans="1:5" x14ac:dyDescent="0.25">
      <c r="A42" t="s">
        <v>5</v>
      </c>
      <c r="C42" s="2">
        <v>21909.257446035706</v>
      </c>
      <c r="E42" s="5">
        <f t="shared" si="0"/>
        <v>23442.905467258206</v>
      </c>
    </row>
    <row r="43" spans="1:5" x14ac:dyDescent="0.25">
      <c r="A43" t="s">
        <v>97</v>
      </c>
      <c r="C43" s="2">
        <v>3138.1060770718545</v>
      </c>
      <c r="E43" s="5">
        <f t="shared" si="0"/>
        <v>3357.7735024668846</v>
      </c>
    </row>
    <row r="44" spans="1:5" x14ac:dyDescent="0.25">
      <c r="A44" t="s">
        <v>23</v>
      </c>
      <c r="C44" s="2">
        <v>1528.1251232051497</v>
      </c>
      <c r="E44" s="5">
        <f t="shared" si="0"/>
        <v>1635.0938818295103</v>
      </c>
    </row>
    <row r="45" spans="1:5" x14ac:dyDescent="0.25">
      <c r="A45" t="s">
        <v>98</v>
      </c>
      <c r="C45" s="2">
        <v>2381.0701136943135</v>
      </c>
      <c r="E45" s="5">
        <f t="shared" si="0"/>
        <v>2547.7450216529155</v>
      </c>
    </row>
    <row r="46" spans="1:5" x14ac:dyDescent="0.25">
      <c r="A46" t="s">
        <v>1</v>
      </c>
      <c r="C46" s="2">
        <v>808.57499912607739</v>
      </c>
      <c r="E46" s="5">
        <f t="shared" si="0"/>
        <v>865.1752490649028</v>
      </c>
    </row>
    <row r="47" spans="1:5" x14ac:dyDescent="0.25">
      <c r="A47" t="s">
        <v>99</v>
      </c>
      <c r="C47" s="2">
        <v>2932.3960900422144</v>
      </c>
      <c r="E47" s="5">
        <f t="shared" si="0"/>
        <v>3137.6638163451694</v>
      </c>
    </row>
    <row r="48" spans="1:5" x14ac:dyDescent="0.25">
      <c r="A48" t="s">
        <v>105</v>
      </c>
      <c r="C48" s="2">
        <v>24521.798299193011</v>
      </c>
      <c r="E48" s="5">
        <f t="shared" si="0"/>
        <v>26238.324180136522</v>
      </c>
    </row>
    <row r="49" spans="1:5" x14ac:dyDescent="0.25">
      <c r="A49" t="s">
        <v>50</v>
      </c>
      <c r="C49" s="2">
        <v>5269.1923918337998</v>
      </c>
      <c r="E49" s="5">
        <f t="shared" si="0"/>
        <v>5638.035859262166</v>
      </c>
    </row>
    <row r="50" spans="1:5" x14ac:dyDescent="0.25">
      <c r="A50" t="s">
        <v>66</v>
      </c>
      <c r="C50" s="2">
        <v>1943.3456151418527</v>
      </c>
      <c r="E50" s="5">
        <f t="shared" si="0"/>
        <v>2079.3798082017825</v>
      </c>
    </row>
    <row r="51" spans="1:5" x14ac:dyDescent="0.25">
      <c r="A51" t="s">
        <v>79</v>
      </c>
      <c r="C51" s="2">
        <v>2231.8695725265979</v>
      </c>
      <c r="E51" s="5">
        <f t="shared" si="0"/>
        <v>2388.1004426034601</v>
      </c>
    </row>
    <row r="52" spans="1:5" x14ac:dyDescent="0.25">
      <c r="A52" t="s">
        <v>14</v>
      </c>
      <c r="C52" s="2">
        <v>819.73242933990639</v>
      </c>
      <c r="E52" s="5">
        <f t="shared" si="0"/>
        <v>877.1136993936999</v>
      </c>
    </row>
    <row r="53" spans="1:5" x14ac:dyDescent="0.25">
      <c r="A53" t="s">
        <v>64</v>
      </c>
      <c r="C53" s="2">
        <v>899.74272142977259</v>
      </c>
      <c r="E53" s="5">
        <f t="shared" si="0"/>
        <v>962.72471192985677</v>
      </c>
    </row>
    <row r="54" spans="1:5" x14ac:dyDescent="0.25">
      <c r="A54" t="s">
        <v>20</v>
      </c>
      <c r="C54" s="2">
        <v>5823.0546186856836</v>
      </c>
      <c r="E54" s="5">
        <f t="shared" si="0"/>
        <v>6230.6684419936819</v>
      </c>
    </row>
    <row r="55" spans="1:5" x14ac:dyDescent="0.25">
      <c r="A55" t="s">
        <v>40</v>
      </c>
      <c r="C55" s="2">
        <v>6094.8452887040594</v>
      </c>
      <c r="E55" s="5">
        <f t="shared" si="0"/>
        <v>6521.4844589133436</v>
      </c>
    </row>
    <row r="56" spans="1:5" x14ac:dyDescent="0.25">
      <c r="A56" t="s">
        <v>52</v>
      </c>
      <c r="C56" s="2">
        <v>2021.8118731982415</v>
      </c>
      <c r="E56" s="5">
        <f t="shared" si="0"/>
        <v>2163.3387043221187</v>
      </c>
    </row>
    <row r="57" spans="1:5" x14ac:dyDescent="0.25">
      <c r="A57" t="s">
        <v>94</v>
      </c>
      <c r="C57" s="2">
        <v>2967.2774622319494</v>
      </c>
      <c r="E57" s="5">
        <f t="shared" si="0"/>
        <v>3174.9868845881861</v>
      </c>
    </row>
    <row r="58" spans="1:5" x14ac:dyDescent="0.25">
      <c r="A58" t="s">
        <v>72</v>
      </c>
      <c r="C58" s="2">
        <v>1808.0636664068613</v>
      </c>
      <c r="E58" s="5">
        <f t="shared" si="0"/>
        <v>1934.6281230553418</v>
      </c>
    </row>
    <row r="59" spans="1:5" x14ac:dyDescent="0.25">
      <c r="A59" t="s">
        <v>91</v>
      </c>
      <c r="C59" s="2">
        <v>2885.8176790279836</v>
      </c>
      <c r="E59" s="5">
        <f t="shared" si="0"/>
        <v>3087.8249165599427</v>
      </c>
    </row>
    <row r="60" spans="1:5" x14ac:dyDescent="0.25">
      <c r="A60" t="s">
        <v>95</v>
      </c>
      <c r="C60" s="2">
        <v>2317.692674920168</v>
      </c>
      <c r="E60" s="5">
        <f t="shared" si="0"/>
        <v>2479.9311621645797</v>
      </c>
    </row>
    <row r="61" spans="1:5" x14ac:dyDescent="0.25">
      <c r="A61" t="s">
        <v>55</v>
      </c>
      <c r="C61" s="2">
        <v>14922.843247867901</v>
      </c>
      <c r="E61" s="5">
        <f t="shared" si="0"/>
        <v>15967.442275218655</v>
      </c>
    </row>
    <row r="62" spans="1:5" x14ac:dyDescent="0.25">
      <c r="A62" t="s">
        <v>39</v>
      </c>
      <c r="C62" s="2">
        <v>916.97128412403526</v>
      </c>
      <c r="E62" s="5">
        <f t="shared" si="0"/>
        <v>981.15927401271779</v>
      </c>
    </row>
    <row r="63" spans="1:5" x14ac:dyDescent="0.25">
      <c r="A63" t="s">
        <v>8</v>
      </c>
      <c r="C63" s="2">
        <v>43284.920296759454</v>
      </c>
      <c r="E63" s="5">
        <f t="shared" si="0"/>
        <v>46314.864717532619</v>
      </c>
    </row>
    <row r="64" spans="1:5" x14ac:dyDescent="0.25">
      <c r="A64" t="s">
        <v>45</v>
      </c>
      <c r="C64" s="2">
        <v>1665.433844427145</v>
      </c>
      <c r="E64" s="5">
        <f t="shared" si="0"/>
        <v>1782.0142135370452</v>
      </c>
    </row>
    <row r="65" spans="1:5" x14ac:dyDescent="0.25">
      <c r="A65" t="s">
        <v>80</v>
      </c>
      <c r="C65" s="2">
        <v>1741.6683585115306</v>
      </c>
      <c r="E65" s="5">
        <f t="shared" si="0"/>
        <v>1863.5851436073378</v>
      </c>
    </row>
    <row r="66" spans="1:5" x14ac:dyDescent="0.25">
      <c r="A66" t="s">
        <v>103</v>
      </c>
      <c r="C66" s="2">
        <v>3815.3365477029242</v>
      </c>
      <c r="E66" s="5">
        <f t="shared" si="0"/>
        <v>4082.410106042129</v>
      </c>
    </row>
    <row r="67" spans="1:5" x14ac:dyDescent="0.25">
      <c r="A67" t="s">
        <v>108</v>
      </c>
      <c r="C67" s="2">
        <v>807.66138390220033</v>
      </c>
      <c r="E67" s="5">
        <f t="shared" si="0"/>
        <v>864.19768077535446</v>
      </c>
    </row>
    <row r="68" spans="1:5" x14ac:dyDescent="0.25">
      <c r="A68" t="s">
        <v>13</v>
      </c>
      <c r="C68" s="2">
        <v>807.66138390220033</v>
      </c>
      <c r="E68" s="5">
        <f t="shared" ref="E68:E110" si="1">SUM(C68*1.07)</f>
        <v>864.19768077535446</v>
      </c>
    </row>
    <row r="69" spans="1:5" x14ac:dyDescent="0.25">
      <c r="A69" t="s">
        <v>15</v>
      </c>
      <c r="C69" s="2">
        <v>1280.3624987136905</v>
      </c>
      <c r="E69" s="5">
        <f t="shared" si="1"/>
        <v>1369.987873623649</v>
      </c>
    </row>
    <row r="70" spans="1:5" x14ac:dyDescent="0.25">
      <c r="A70" t="s">
        <v>71</v>
      </c>
      <c r="C70" s="2">
        <v>2415.6064766537479</v>
      </c>
      <c r="E70" s="5">
        <f t="shared" si="1"/>
        <v>2584.6989300195105</v>
      </c>
    </row>
    <row r="71" spans="1:5" x14ac:dyDescent="0.25">
      <c r="A71" t="s">
        <v>12</v>
      </c>
      <c r="C71" s="2">
        <v>5643.9849630554145</v>
      </c>
      <c r="E71" s="5">
        <f t="shared" si="1"/>
        <v>6039.0639104692937</v>
      </c>
    </row>
    <row r="72" spans="1:5" x14ac:dyDescent="0.25">
      <c r="A72" t="s">
        <v>36</v>
      </c>
      <c r="C72" s="2">
        <v>4452.9908393218111</v>
      </c>
      <c r="E72" s="5">
        <f t="shared" si="1"/>
        <v>4764.700198074338</v>
      </c>
    </row>
    <row r="73" spans="1:5" x14ac:dyDescent="0.25">
      <c r="A73" t="s">
        <v>32</v>
      </c>
      <c r="C73" s="2">
        <v>1218.6307799960662</v>
      </c>
      <c r="E73" s="5">
        <f t="shared" si="1"/>
        <v>1303.9349345957908</v>
      </c>
    </row>
    <row r="74" spans="1:5" x14ac:dyDescent="0.25">
      <c r="A74" t="s">
        <v>53</v>
      </c>
      <c r="C74" s="2">
        <v>1240.3276938861104</v>
      </c>
      <c r="E74" s="5">
        <f t="shared" si="1"/>
        <v>1327.1506324581383</v>
      </c>
    </row>
    <row r="75" spans="1:5" x14ac:dyDescent="0.25">
      <c r="A75" t="s">
        <v>83</v>
      </c>
      <c r="C75" s="2">
        <v>1953.698613713693</v>
      </c>
      <c r="E75" s="5">
        <f t="shared" si="1"/>
        <v>2090.4575166736518</v>
      </c>
    </row>
    <row r="76" spans="1:5" x14ac:dyDescent="0.25">
      <c r="A76" t="s">
        <v>19</v>
      </c>
      <c r="C76" s="2">
        <v>888.81504560188864</v>
      </c>
      <c r="E76" s="5">
        <f t="shared" si="1"/>
        <v>951.03209879402095</v>
      </c>
    </row>
    <row r="77" spans="1:5" x14ac:dyDescent="0.25">
      <c r="A77" t="s">
        <v>28</v>
      </c>
      <c r="C77" s="2">
        <v>886.96349061264334</v>
      </c>
      <c r="E77" s="5">
        <f t="shared" si="1"/>
        <v>949.05093495552842</v>
      </c>
    </row>
    <row r="78" spans="1:5" x14ac:dyDescent="0.25">
      <c r="A78" t="s">
        <v>65</v>
      </c>
      <c r="C78" s="2">
        <v>1929.5366570696001</v>
      </c>
      <c r="E78" s="5">
        <f t="shared" si="1"/>
        <v>2064.6042230644721</v>
      </c>
    </row>
    <row r="79" spans="1:5" x14ac:dyDescent="0.25">
      <c r="A79" t="s">
        <v>25</v>
      </c>
      <c r="C79" s="2">
        <v>912.49301342123499</v>
      </c>
      <c r="E79" s="5">
        <f t="shared" si="1"/>
        <v>976.36752436072152</v>
      </c>
    </row>
    <row r="80" spans="1:5" x14ac:dyDescent="0.25">
      <c r="A80" t="s">
        <v>49</v>
      </c>
      <c r="C80" s="2">
        <v>1637.014940334858</v>
      </c>
      <c r="E80" s="5">
        <f t="shared" si="1"/>
        <v>1751.6059861582983</v>
      </c>
    </row>
    <row r="81" spans="1:5" x14ac:dyDescent="0.25">
      <c r="A81" t="s">
        <v>76</v>
      </c>
      <c r="C81" s="2">
        <v>1887.9522968464021</v>
      </c>
      <c r="E81" s="5">
        <f t="shared" si="1"/>
        <v>2020.1089576256504</v>
      </c>
    </row>
    <row r="82" spans="1:5" x14ac:dyDescent="0.25">
      <c r="A82" t="s">
        <v>21</v>
      </c>
      <c r="C82" s="2">
        <v>1153.7942246806949</v>
      </c>
      <c r="E82" s="5">
        <f t="shared" si="1"/>
        <v>1234.5598204083437</v>
      </c>
    </row>
    <row r="83" spans="1:5" x14ac:dyDescent="0.25">
      <c r="A83" t="s">
        <v>41</v>
      </c>
      <c r="C83" s="2">
        <v>5156.0196737370907</v>
      </c>
      <c r="E83" s="5">
        <f t="shared" si="1"/>
        <v>5516.9410508986875</v>
      </c>
    </row>
    <row r="84" spans="1:5" x14ac:dyDescent="0.25">
      <c r="A84" t="s">
        <v>70</v>
      </c>
      <c r="C84" s="2">
        <v>4528.2774320108474</v>
      </c>
      <c r="E84" s="5">
        <f t="shared" si="1"/>
        <v>4845.2568522516067</v>
      </c>
    </row>
    <row r="85" spans="1:5" x14ac:dyDescent="0.25">
      <c r="A85" t="s">
        <v>6</v>
      </c>
      <c r="C85" s="2">
        <v>807.66138390220033</v>
      </c>
      <c r="E85" s="5">
        <f t="shared" si="1"/>
        <v>864.19768077535446</v>
      </c>
    </row>
    <row r="86" spans="1:5" x14ac:dyDescent="0.25">
      <c r="A86" t="s">
        <v>93</v>
      </c>
      <c r="C86" s="2">
        <v>2057.2381693822695</v>
      </c>
      <c r="E86" s="5">
        <f t="shared" si="1"/>
        <v>2201.2448412390286</v>
      </c>
    </row>
    <row r="87" spans="1:5" x14ac:dyDescent="0.25">
      <c r="A87" t="s">
        <v>38</v>
      </c>
      <c r="C87" s="2">
        <v>906.06394829088708</v>
      </c>
      <c r="E87" s="5">
        <f t="shared" si="1"/>
        <v>969.48842467124928</v>
      </c>
    </row>
    <row r="88" spans="1:5" x14ac:dyDescent="0.25">
      <c r="A88" t="s">
        <v>43</v>
      </c>
      <c r="C88" s="2">
        <v>1900.872354742585</v>
      </c>
      <c r="E88" s="5">
        <f t="shared" si="1"/>
        <v>2033.933419574566</v>
      </c>
    </row>
    <row r="89" spans="1:5" x14ac:dyDescent="0.25">
      <c r="A89" t="s">
        <v>88</v>
      </c>
      <c r="C89" s="2">
        <v>1954.8256269465539</v>
      </c>
      <c r="E89" s="5">
        <f t="shared" si="1"/>
        <v>2091.6634208328128</v>
      </c>
    </row>
    <row r="90" spans="1:5" x14ac:dyDescent="0.25">
      <c r="A90" t="s">
        <v>78</v>
      </c>
      <c r="C90" s="2">
        <v>2814.0278681984028</v>
      </c>
      <c r="E90" s="5">
        <f t="shared" si="1"/>
        <v>3011.0098189722912</v>
      </c>
    </row>
    <row r="91" spans="1:5" x14ac:dyDescent="0.25">
      <c r="A91" t="s">
        <v>73</v>
      </c>
      <c r="C91" s="2">
        <v>1805.8353813267979</v>
      </c>
      <c r="E91" s="5">
        <f t="shared" si="1"/>
        <v>1932.2438580196738</v>
      </c>
    </row>
    <row r="92" spans="1:5" x14ac:dyDescent="0.25">
      <c r="A92" t="s">
        <v>92</v>
      </c>
      <c r="C92" s="2">
        <v>2136.1646347300875</v>
      </c>
      <c r="E92" s="5">
        <f t="shared" si="1"/>
        <v>2285.6961591611939</v>
      </c>
    </row>
    <row r="93" spans="1:5" x14ac:dyDescent="0.25">
      <c r="A93" t="s">
        <v>81</v>
      </c>
      <c r="C93" s="2">
        <v>2413.9740338389315</v>
      </c>
      <c r="E93" s="5">
        <f t="shared" si="1"/>
        <v>2582.9522162076569</v>
      </c>
    </row>
    <row r="94" spans="1:5" x14ac:dyDescent="0.25">
      <c r="A94" t="s">
        <v>74</v>
      </c>
      <c r="C94" s="2">
        <v>1773.8166107125135</v>
      </c>
      <c r="E94" s="5">
        <f t="shared" si="1"/>
        <v>1897.9837734623895</v>
      </c>
    </row>
    <row r="95" spans="1:5" x14ac:dyDescent="0.25">
      <c r="A95" t="s">
        <v>47</v>
      </c>
      <c r="C95" s="2">
        <v>1211.0799630078127</v>
      </c>
      <c r="E95" s="5">
        <f t="shared" si="1"/>
        <v>1295.8555604183596</v>
      </c>
    </row>
    <row r="96" spans="1:5" x14ac:dyDescent="0.25">
      <c r="A96" t="s">
        <v>46</v>
      </c>
      <c r="C96" s="2">
        <v>898.36877350246436</v>
      </c>
      <c r="E96" s="5">
        <f t="shared" si="1"/>
        <v>961.25458764763698</v>
      </c>
    </row>
    <row r="97" spans="1:5" x14ac:dyDescent="0.25">
      <c r="A97" t="s">
        <v>16</v>
      </c>
      <c r="C97" s="2">
        <v>1607.1487302785863</v>
      </c>
      <c r="E97" s="5">
        <f t="shared" si="1"/>
        <v>1719.6491413980875</v>
      </c>
    </row>
    <row r="98" spans="1:5" x14ac:dyDescent="0.25">
      <c r="A98" t="s">
        <v>63</v>
      </c>
      <c r="C98" s="2">
        <v>1942.3038155598929</v>
      </c>
      <c r="E98" s="5">
        <f t="shared" si="1"/>
        <v>2078.2650826490853</v>
      </c>
    </row>
    <row r="99" spans="1:5" x14ac:dyDescent="0.25">
      <c r="A99" t="s">
        <v>75</v>
      </c>
      <c r="C99" s="2">
        <v>1922.0566937347587</v>
      </c>
      <c r="E99" s="5">
        <f t="shared" si="1"/>
        <v>2056.6006622961918</v>
      </c>
    </row>
    <row r="100" spans="1:5" x14ac:dyDescent="0.25">
      <c r="A100" t="s">
        <v>24</v>
      </c>
      <c r="C100" s="2">
        <v>1634.1902303010183</v>
      </c>
      <c r="E100" s="5">
        <f t="shared" si="1"/>
        <v>1748.5835464220897</v>
      </c>
    </row>
    <row r="101" spans="1:5" x14ac:dyDescent="0.25">
      <c r="A101" t="s">
        <v>60</v>
      </c>
      <c r="C101" s="2">
        <v>1858.1274026111357</v>
      </c>
      <c r="E101" s="5">
        <f t="shared" si="1"/>
        <v>1988.1963207939154</v>
      </c>
    </row>
    <row r="102" spans="1:5" x14ac:dyDescent="0.25">
      <c r="A102" s="21" t="s">
        <v>115</v>
      </c>
      <c r="C102" s="6">
        <v>2697</v>
      </c>
      <c r="E102" s="5">
        <f t="shared" si="1"/>
        <v>2885.79</v>
      </c>
    </row>
    <row r="103" spans="1:5" x14ac:dyDescent="0.25">
      <c r="A103" t="s">
        <v>57</v>
      </c>
      <c r="C103" s="2">
        <v>1639.1116156449723</v>
      </c>
      <c r="E103" s="5">
        <f t="shared" si="1"/>
        <v>1753.8494287401204</v>
      </c>
    </row>
    <row r="104" spans="1:5" x14ac:dyDescent="0.25">
      <c r="A104" t="s">
        <v>51</v>
      </c>
      <c r="C104" s="2">
        <v>1643.5305827111022</v>
      </c>
      <c r="E104" s="5">
        <f t="shared" si="1"/>
        <v>1758.5777235008795</v>
      </c>
    </row>
    <row r="105" spans="1:5" x14ac:dyDescent="0.25">
      <c r="A105" t="s">
        <v>77</v>
      </c>
      <c r="C105" s="2">
        <v>1807.5000811057675</v>
      </c>
      <c r="E105" s="5">
        <f t="shared" si="1"/>
        <v>1934.0250867831714</v>
      </c>
    </row>
    <row r="106" spans="1:5" x14ac:dyDescent="0.25">
      <c r="A106" t="s">
        <v>26</v>
      </c>
      <c r="C106" s="2">
        <v>1495.2645671561347</v>
      </c>
      <c r="E106" s="5">
        <f t="shared" si="1"/>
        <v>1599.9330868570642</v>
      </c>
    </row>
    <row r="107" spans="1:5" x14ac:dyDescent="0.25">
      <c r="A107" t="s">
        <v>9</v>
      </c>
      <c r="C107" s="2">
        <v>5949.0037380207359</v>
      </c>
      <c r="E107" s="5">
        <f t="shared" si="1"/>
        <v>6365.4339996821882</v>
      </c>
    </row>
    <row r="108" spans="1:5" x14ac:dyDescent="0.25">
      <c r="A108" t="s">
        <v>58</v>
      </c>
      <c r="C108" s="2">
        <v>1618.7548962841604</v>
      </c>
      <c r="E108" s="5">
        <f t="shared" si="1"/>
        <v>1732.0677390240517</v>
      </c>
    </row>
    <row r="109" spans="1:5" x14ac:dyDescent="0.25">
      <c r="A109" t="s">
        <v>33</v>
      </c>
      <c r="C109" s="2">
        <v>1300.3811466814664</v>
      </c>
      <c r="E109" s="5">
        <f t="shared" si="1"/>
        <v>1391.407826949169</v>
      </c>
    </row>
    <row r="110" spans="1:5" x14ac:dyDescent="0.25">
      <c r="A110" t="s">
        <v>2</v>
      </c>
      <c r="C110" s="2">
        <v>2140.8948306115253</v>
      </c>
      <c r="E110" s="5">
        <f t="shared" si="1"/>
        <v>2290.7574687543324</v>
      </c>
    </row>
    <row r="111" spans="1:5" x14ac:dyDescent="0.25">
      <c r="E111" s="5"/>
    </row>
    <row r="112" spans="1:5" x14ac:dyDescent="0.25">
      <c r="A112" t="s">
        <v>109</v>
      </c>
      <c r="C112" s="2">
        <v>403470.80700065562</v>
      </c>
      <c r="E112" s="5">
        <f>SUM(E1:E110)</f>
        <v>458287.73867733683</v>
      </c>
    </row>
    <row r="114" spans="1:5" x14ac:dyDescent="0.25">
      <c r="D114" t="s">
        <v>120</v>
      </c>
      <c r="E114" s="10">
        <v>461546.79</v>
      </c>
    </row>
    <row r="117" spans="1:5" ht="15.75" thickBot="1" x14ac:dyDescent="0.3">
      <c r="A117" s="1"/>
    </row>
    <row r="118" spans="1:5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E0B1-404B-4FC7-B0D9-1CD5E0D225A9}">
  <dimension ref="A1:H118"/>
  <sheetViews>
    <sheetView workbookViewId="0">
      <selection activeCell="H3" sqref="H3"/>
    </sheetView>
  </sheetViews>
  <sheetFormatPr defaultRowHeight="15" x14ac:dyDescent="0.25"/>
  <cols>
    <col min="1" max="1" width="40.28515625" bestFit="1" customWidth="1"/>
    <col min="2" max="2" width="20.7109375" style="7" bestFit="1" customWidth="1"/>
    <col min="3" max="3" width="9.140625" style="7"/>
    <col min="4" max="4" width="13.28515625" style="7" bestFit="1" customWidth="1"/>
    <col min="6" max="6" width="10.5703125" style="8" bestFit="1" customWidth="1"/>
    <col min="8" max="8" width="11.85546875" style="11" bestFit="1" customWidth="1"/>
  </cols>
  <sheetData>
    <row r="1" spans="1:8" x14ac:dyDescent="0.25">
      <c r="H1" s="9" t="s">
        <v>113</v>
      </c>
    </row>
    <row r="2" spans="1:8" x14ac:dyDescent="0.25">
      <c r="D2" s="7" t="s">
        <v>111</v>
      </c>
      <c r="F2" s="8" t="s">
        <v>112</v>
      </c>
      <c r="H2" s="10">
        <v>461546.79</v>
      </c>
    </row>
    <row r="3" spans="1:8" x14ac:dyDescent="0.25">
      <c r="A3" t="s">
        <v>106</v>
      </c>
      <c r="B3" s="16" t="s">
        <v>121</v>
      </c>
    </row>
    <row r="4" spans="1:8" x14ac:dyDescent="0.25">
      <c r="A4" t="s">
        <v>17</v>
      </c>
      <c r="B4" s="7">
        <v>10290</v>
      </c>
      <c r="D4" s="7">
        <f>IF(B4&gt;1500,B4,0)</f>
        <v>10290</v>
      </c>
      <c r="F4" s="8">
        <f t="shared" ref="F4:F35" si="0">D4/$D$117</f>
        <v>3.6014456181711657E-3</v>
      </c>
      <c r="H4" s="10">
        <f>F4*$H$2</f>
        <v>1662.2356644264671</v>
      </c>
    </row>
    <row r="5" spans="1:8" x14ac:dyDescent="0.25">
      <c r="A5" t="s">
        <v>22</v>
      </c>
      <c r="B5" s="7">
        <v>10529</v>
      </c>
      <c r="D5" s="7">
        <f t="shared" ref="D5:D67" si="1">IF(B5&gt;1500,B5,0)</f>
        <v>10529</v>
      </c>
      <c r="F5" s="8">
        <f t="shared" si="0"/>
        <v>3.6850943550752382E-3</v>
      </c>
      <c r="H5" s="10">
        <f t="shared" ref="H5:H67" si="2">F5*$H$2</f>
        <v>1700.8434704320964</v>
      </c>
    </row>
    <row r="6" spans="1:8" x14ac:dyDescent="0.25">
      <c r="A6" t="s">
        <v>3</v>
      </c>
      <c r="B6" s="7">
        <v>2813</v>
      </c>
      <c r="D6" s="7">
        <f t="shared" si="1"/>
        <v>2813</v>
      </c>
      <c r="F6" s="8">
        <f t="shared" si="0"/>
        <v>9.845351335194838E-4</v>
      </c>
      <c r="H6" s="10">
        <f t="shared" si="2"/>
        <v>454.4090305181391</v>
      </c>
    </row>
    <row r="7" spans="1:8" x14ac:dyDescent="0.25">
      <c r="A7" t="s">
        <v>56</v>
      </c>
      <c r="B7" s="7">
        <v>14998</v>
      </c>
      <c r="D7" s="7">
        <f t="shared" si="1"/>
        <v>14998</v>
      </c>
      <c r="F7" s="8">
        <f t="shared" si="0"/>
        <v>5.2492207367668747E-3</v>
      </c>
      <c r="H7" s="10">
        <f t="shared" si="2"/>
        <v>2422.7609810561858</v>
      </c>
    </row>
    <row r="8" spans="1:8" x14ac:dyDescent="0.25">
      <c r="A8" t="s">
        <v>10</v>
      </c>
      <c r="B8" s="7">
        <v>28053</v>
      </c>
      <c r="D8" s="7">
        <f t="shared" si="1"/>
        <v>28053</v>
      </c>
      <c r="F8" s="8">
        <f t="shared" si="0"/>
        <v>9.8184017421336939E-3</v>
      </c>
      <c r="H8" s="10">
        <f t="shared" si="2"/>
        <v>4531.6518070122138</v>
      </c>
    </row>
    <row r="9" spans="1:8" x14ac:dyDescent="0.25">
      <c r="A9" t="s">
        <v>18</v>
      </c>
      <c r="B9" s="7">
        <v>31039</v>
      </c>
      <c r="D9" s="7">
        <f t="shared" si="1"/>
        <v>31039</v>
      </c>
      <c r="F9" s="8">
        <f t="shared" si="0"/>
        <v>1.0863485961361984E-2</v>
      </c>
      <c r="H9" s="10">
        <f t="shared" si="2"/>
        <v>5014.0070736766875</v>
      </c>
    </row>
    <row r="10" spans="1:8" x14ac:dyDescent="0.25">
      <c r="A10" t="s">
        <v>0</v>
      </c>
      <c r="B10" s="7">
        <v>305</v>
      </c>
      <c r="D10" s="7">
        <v>305</v>
      </c>
      <c r="F10" s="8">
        <f t="shared" si="0"/>
        <v>1.067483880993397E-4</v>
      </c>
      <c r="H10" s="10">
        <f t="shared" si="2"/>
        <v>49.269375864924434</v>
      </c>
    </row>
    <row r="11" spans="1:8" x14ac:dyDescent="0.25">
      <c r="A11" t="s">
        <v>59</v>
      </c>
      <c r="B11" s="7">
        <v>15054</v>
      </c>
      <c r="D11" s="7">
        <f t="shared" si="1"/>
        <v>15054</v>
      </c>
      <c r="F11" s="8">
        <f t="shared" si="0"/>
        <v>5.2688204408113436E-3</v>
      </c>
      <c r="H11" s="10">
        <f t="shared" si="2"/>
        <v>2431.8071615428607</v>
      </c>
    </row>
    <row r="12" spans="1:8" x14ac:dyDescent="0.25">
      <c r="A12" t="s">
        <v>61</v>
      </c>
      <c r="B12" s="7">
        <v>14826</v>
      </c>
      <c r="D12" s="7">
        <f t="shared" si="1"/>
        <v>14826</v>
      </c>
      <c r="F12" s="8">
        <f t="shared" si="0"/>
        <v>5.1890216457731488E-3</v>
      </c>
      <c r="H12" s="10">
        <f t="shared" si="2"/>
        <v>2394.9762838471138</v>
      </c>
    </row>
    <row r="13" spans="1:8" x14ac:dyDescent="0.25">
      <c r="A13" t="s">
        <v>11</v>
      </c>
      <c r="B13" s="7">
        <v>169535</v>
      </c>
      <c r="D13" s="7">
        <f t="shared" si="1"/>
        <v>169535</v>
      </c>
      <c r="F13" s="8">
        <f t="shared" si="0"/>
        <v>5.9336354021054284E-2</v>
      </c>
      <c r="H13" s="10">
        <f t="shared" si="2"/>
        <v>27386.503728721196</v>
      </c>
    </row>
    <row r="14" spans="1:8" x14ac:dyDescent="0.25">
      <c r="A14" t="s">
        <v>4</v>
      </c>
      <c r="B14" s="7">
        <v>24880</v>
      </c>
      <c r="D14" s="7">
        <f t="shared" si="1"/>
        <v>24880</v>
      </c>
      <c r="F14" s="8">
        <f t="shared" si="0"/>
        <v>8.7078685111854816E-3</v>
      </c>
      <c r="H14" s="10">
        <f t="shared" si="2"/>
        <v>4019.0887590797379</v>
      </c>
    </row>
    <row r="15" spans="1:8" x14ac:dyDescent="0.25">
      <c r="A15" t="s">
        <v>67</v>
      </c>
      <c r="B15" s="7">
        <v>16421</v>
      </c>
      <c r="D15" s="7">
        <f t="shared" si="1"/>
        <v>16421</v>
      </c>
      <c r="F15" s="8">
        <f t="shared" si="0"/>
        <v>5.7472632163254331E-3</v>
      </c>
      <c r="H15" s="10">
        <f t="shared" si="2"/>
        <v>2652.6308887800792</v>
      </c>
    </row>
    <row r="16" spans="1:8" x14ac:dyDescent="0.25">
      <c r="A16" t="s">
        <v>82</v>
      </c>
      <c r="B16" s="7">
        <v>22806</v>
      </c>
      <c r="D16" s="7">
        <f t="shared" si="1"/>
        <v>22806</v>
      </c>
      <c r="F16" s="8">
        <f t="shared" si="0"/>
        <v>7.9819794721099711E-3</v>
      </c>
      <c r="H16" s="10">
        <f t="shared" si="2"/>
        <v>3684.0570031982516</v>
      </c>
    </row>
    <row r="17" spans="1:8" x14ac:dyDescent="0.25">
      <c r="A17" t="s">
        <v>7</v>
      </c>
      <c r="B17" s="7">
        <v>137202</v>
      </c>
      <c r="D17" s="7">
        <f t="shared" si="1"/>
        <v>137202</v>
      </c>
      <c r="F17" s="8">
        <f t="shared" si="0"/>
        <v>4.8019974898379038E-2</v>
      </c>
      <c r="H17" s="10">
        <f t="shared" si="2"/>
        <v>22163.465270227422</v>
      </c>
    </row>
    <row r="18" spans="1:8" x14ac:dyDescent="0.25">
      <c r="A18" t="s">
        <v>27</v>
      </c>
      <c r="B18" s="7">
        <v>11465</v>
      </c>
      <c r="D18" s="7">
        <f t="shared" si="1"/>
        <v>11465</v>
      </c>
      <c r="F18" s="8">
        <f t="shared" si="0"/>
        <v>4.0126894083899337E-3</v>
      </c>
      <c r="H18" s="10">
        <f t="shared" si="2"/>
        <v>1852.0439157093729</v>
      </c>
    </row>
    <row r="19" spans="1:8" x14ac:dyDescent="0.25">
      <c r="A19" t="s">
        <v>89</v>
      </c>
      <c r="B19" s="7">
        <v>22414</v>
      </c>
      <c r="D19" s="7">
        <f t="shared" si="1"/>
        <v>22414</v>
      </c>
      <c r="F19" s="8">
        <f t="shared" si="0"/>
        <v>7.8447815437986887E-3</v>
      </c>
      <c r="H19" s="10">
        <f t="shared" si="2"/>
        <v>3620.7337397915289</v>
      </c>
    </row>
    <row r="20" spans="1:8" x14ac:dyDescent="0.25">
      <c r="A20" t="s">
        <v>102</v>
      </c>
      <c r="B20" s="7">
        <v>37219</v>
      </c>
      <c r="D20" s="7">
        <f t="shared" si="1"/>
        <v>37219</v>
      </c>
      <c r="F20" s="8">
        <f t="shared" si="0"/>
        <v>1.3026453300555161E-2</v>
      </c>
      <c r="H20" s="10">
        <f t="shared" si="2"/>
        <v>6012.3177059561394</v>
      </c>
    </row>
    <row r="21" spans="1:8" x14ac:dyDescent="0.25">
      <c r="A21" t="s">
        <v>34</v>
      </c>
      <c r="B21" s="7">
        <v>11493</v>
      </c>
      <c r="D21" s="7">
        <f t="shared" si="1"/>
        <v>11493</v>
      </c>
      <c r="F21" s="8">
        <f t="shared" si="0"/>
        <v>4.0224892604121681E-3</v>
      </c>
      <c r="H21" s="10">
        <f t="shared" si="2"/>
        <v>1856.5670059527101</v>
      </c>
    </row>
    <row r="22" spans="1:8" x14ac:dyDescent="0.25">
      <c r="A22" t="s">
        <v>29</v>
      </c>
      <c r="B22" s="7">
        <v>8853</v>
      </c>
      <c r="D22" s="7">
        <f t="shared" si="1"/>
        <v>8853</v>
      </c>
      <c r="F22" s="8">
        <f t="shared" si="0"/>
        <v>3.0985032126014896E-3</v>
      </c>
      <c r="H22" s="10">
        <f t="shared" si="2"/>
        <v>1430.104211580905</v>
      </c>
    </row>
    <row r="23" spans="1:8" x14ac:dyDescent="0.25">
      <c r="A23" t="s">
        <v>42</v>
      </c>
      <c r="B23" s="7">
        <v>12999</v>
      </c>
      <c r="D23" s="7">
        <f t="shared" si="1"/>
        <v>12999</v>
      </c>
      <c r="F23" s="8">
        <f t="shared" si="0"/>
        <v>4.5495813013223503E-3</v>
      </c>
      <c r="H23" s="10">
        <f t="shared" si="2"/>
        <v>2099.8446454693535</v>
      </c>
    </row>
    <row r="24" spans="1:8" x14ac:dyDescent="0.25">
      <c r="A24" t="s">
        <v>31</v>
      </c>
      <c r="B24" s="7">
        <v>11057</v>
      </c>
      <c r="D24" s="7">
        <f t="shared" si="1"/>
        <v>11057</v>
      </c>
      <c r="F24" s="8">
        <f t="shared" si="0"/>
        <v>3.8698915646373741E-3</v>
      </c>
      <c r="H24" s="10">
        <f t="shared" si="2"/>
        <v>1786.1360293064574</v>
      </c>
    </row>
    <row r="25" spans="1:8" x14ac:dyDescent="0.25">
      <c r="A25" t="s">
        <v>86</v>
      </c>
      <c r="B25" s="7">
        <v>21879</v>
      </c>
      <c r="D25" s="7">
        <f t="shared" si="1"/>
        <v>21879</v>
      </c>
      <c r="F25" s="8">
        <f t="shared" si="0"/>
        <v>7.6575343712309944E-3</v>
      </c>
      <c r="H25" s="10">
        <f t="shared" si="2"/>
        <v>3534.3104083563335</v>
      </c>
    </row>
    <row r="26" spans="1:8" x14ac:dyDescent="0.25">
      <c r="A26" t="s">
        <v>54</v>
      </c>
      <c r="B26" s="7">
        <v>13278</v>
      </c>
      <c r="D26" s="7">
        <f t="shared" si="1"/>
        <v>13278</v>
      </c>
      <c r="F26" s="8">
        <f t="shared" si="0"/>
        <v>4.6472298268296144E-3</v>
      </c>
      <c r="H26" s="10">
        <f t="shared" si="2"/>
        <v>2144.9140089654643</v>
      </c>
    </row>
    <row r="27" spans="1:8" x14ac:dyDescent="0.25">
      <c r="A27" t="s">
        <v>44</v>
      </c>
      <c r="B27" s="7">
        <v>9684</v>
      </c>
      <c r="D27" s="7">
        <f t="shared" si="1"/>
        <v>9684</v>
      </c>
      <c r="F27" s="8">
        <f t="shared" si="0"/>
        <v>3.3893488208328053E-3</v>
      </c>
      <c r="H27" s="10">
        <f t="shared" si="2"/>
        <v>1564.3430684456664</v>
      </c>
    </row>
    <row r="28" spans="1:8" x14ac:dyDescent="0.25">
      <c r="A28" t="s">
        <v>35</v>
      </c>
      <c r="B28" s="7">
        <v>9519</v>
      </c>
      <c r="D28" s="7">
        <f t="shared" si="1"/>
        <v>9519</v>
      </c>
      <c r="F28" s="8">
        <f t="shared" si="0"/>
        <v>3.3315996928446382E-3</v>
      </c>
      <c r="H28" s="10">
        <f t="shared" si="2"/>
        <v>1537.6891437974286</v>
      </c>
    </row>
    <row r="29" spans="1:8" x14ac:dyDescent="0.25">
      <c r="A29" t="s">
        <v>84</v>
      </c>
      <c r="B29" s="7">
        <v>20866</v>
      </c>
      <c r="D29" s="7">
        <f t="shared" si="1"/>
        <v>20866</v>
      </c>
      <c r="F29" s="8">
        <f t="shared" si="0"/>
        <v>7.3029897248551544E-3</v>
      </c>
      <c r="H29" s="10">
        <f t="shared" si="2"/>
        <v>3370.6714649098794</v>
      </c>
    </row>
    <row r="30" spans="1:8" x14ac:dyDescent="0.25">
      <c r="A30" t="s">
        <v>30</v>
      </c>
      <c r="B30" s="7">
        <v>13597</v>
      </c>
      <c r="D30" s="7">
        <f t="shared" si="1"/>
        <v>13597</v>
      </c>
      <c r="F30" s="8">
        <f t="shared" si="0"/>
        <v>4.7588781409400715E-3</v>
      </c>
      <c r="H30" s="10">
        <f t="shared" si="2"/>
        <v>2196.4449299520575</v>
      </c>
    </row>
    <row r="31" spans="1:8" x14ac:dyDescent="0.25">
      <c r="A31" t="s">
        <v>37</v>
      </c>
      <c r="B31" s="7">
        <v>11321</v>
      </c>
      <c r="D31" s="7">
        <f t="shared" si="1"/>
        <v>11321</v>
      </c>
      <c r="F31" s="8">
        <f t="shared" si="0"/>
        <v>3.9622901694184422E-3</v>
      </c>
      <c r="H31" s="10">
        <f t="shared" si="2"/>
        <v>1828.7823087436382</v>
      </c>
    </row>
    <row r="32" spans="1:8" x14ac:dyDescent="0.25">
      <c r="A32" t="s">
        <v>48</v>
      </c>
      <c r="B32" s="7">
        <v>10106</v>
      </c>
      <c r="D32" s="7">
        <f t="shared" si="1"/>
        <v>10106</v>
      </c>
      <c r="F32" s="8">
        <f t="shared" si="0"/>
        <v>3.5370465905964822E-3</v>
      </c>
      <c r="H32" s="10">
        <f t="shared" si="2"/>
        <v>1632.5124999702505</v>
      </c>
    </row>
    <row r="33" spans="1:8" x14ac:dyDescent="0.25">
      <c r="A33" t="s">
        <v>87</v>
      </c>
      <c r="B33" s="7">
        <v>30389</v>
      </c>
      <c r="D33" s="7">
        <f t="shared" si="1"/>
        <v>30389</v>
      </c>
      <c r="F33" s="8">
        <f t="shared" si="0"/>
        <v>1.0635989396560111E-2</v>
      </c>
      <c r="H33" s="10">
        <f t="shared" si="2"/>
        <v>4909.006764456356</v>
      </c>
    </row>
    <row r="34" spans="1:8" x14ac:dyDescent="0.25">
      <c r="A34" t="s">
        <v>101</v>
      </c>
      <c r="B34" s="7">
        <v>45689</v>
      </c>
      <c r="D34" s="7">
        <f t="shared" si="1"/>
        <v>45689</v>
      </c>
      <c r="F34" s="8">
        <f t="shared" si="0"/>
        <v>1.5990908537281086E-2</v>
      </c>
      <c r="H34" s="10">
        <f t="shared" si="2"/>
        <v>7380.5525045656805</v>
      </c>
    </row>
    <row r="35" spans="1:8" x14ac:dyDescent="0.25">
      <c r="A35" t="s">
        <v>85</v>
      </c>
      <c r="B35" s="7">
        <v>24449</v>
      </c>
      <c r="D35" s="7">
        <f t="shared" si="1"/>
        <v>24449</v>
      </c>
      <c r="F35" s="8">
        <f t="shared" si="0"/>
        <v>8.5570207889860868E-3</v>
      </c>
      <c r="H35" s="10">
        <f t="shared" si="2"/>
        <v>3949.4654771197957</v>
      </c>
    </row>
    <row r="36" spans="1:8" x14ac:dyDescent="0.25">
      <c r="A36" t="s">
        <v>104</v>
      </c>
      <c r="B36" s="19">
        <v>139646</v>
      </c>
      <c r="D36" s="7">
        <f t="shared" si="1"/>
        <v>139646</v>
      </c>
      <c r="F36" s="8">
        <f t="shared" ref="F36:F67" si="3">D36/$D$117</f>
        <v>4.8875361982034071E-2</v>
      </c>
      <c r="H36" s="10">
        <f t="shared" si="2"/>
        <v>22558.266432895864</v>
      </c>
    </row>
    <row r="37" spans="1:8" x14ac:dyDescent="0.25">
      <c r="A37" t="s">
        <v>68</v>
      </c>
      <c r="B37" s="7">
        <v>15842</v>
      </c>
      <c r="D37" s="7">
        <f t="shared" si="1"/>
        <v>15842</v>
      </c>
      <c r="F37" s="8">
        <f t="shared" si="3"/>
        <v>5.5446162762942276E-3</v>
      </c>
      <c r="H37" s="10">
        <f t="shared" si="2"/>
        <v>2559.0998441053539</v>
      </c>
    </row>
    <row r="38" spans="1:8" x14ac:dyDescent="0.25">
      <c r="A38" t="s">
        <v>100</v>
      </c>
      <c r="B38" s="7">
        <v>47272</v>
      </c>
      <c r="D38" s="7">
        <f t="shared" si="1"/>
        <v>47272</v>
      </c>
      <c r="F38" s="8">
        <f t="shared" si="3"/>
        <v>1.6544950171252414E-2</v>
      </c>
      <c r="H38" s="10">
        <f t="shared" si="2"/>
        <v>7636.2686422515017</v>
      </c>
    </row>
    <row r="39" spans="1:8" x14ac:dyDescent="0.25">
      <c r="A39" t="s">
        <v>69</v>
      </c>
      <c r="B39" s="7">
        <v>61479</v>
      </c>
      <c r="D39" s="7">
        <f t="shared" si="1"/>
        <v>61479</v>
      </c>
      <c r="F39" s="8">
        <f t="shared" si="3"/>
        <v>2.1517325088391166E-2</v>
      </c>
      <c r="H39" s="10">
        <f t="shared" si="2"/>
        <v>9931.2523239334078</v>
      </c>
    </row>
    <row r="40" spans="1:8" x14ac:dyDescent="0.25">
      <c r="A40" t="s">
        <v>90</v>
      </c>
      <c r="B40" s="7">
        <v>23231</v>
      </c>
      <c r="D40" s="7">
        <f t="shared" si="1"/>
        <v>23231</v>
      </c>
      <c r="F40" s="8">
        <f t="shared" si="3"/>
        <v>8.1307272260188867E-3</v>
      </c>
      <c r="H40" s="10">
        <f t="shared" si="2"/>
        <v>3752.7110515346217</v>
      </c>
    </row>
    <row r="41" spans="1:8" x14ac:dyDescent="0.25">
      <c r="A41" t="s">
        <v>96</v>
      </c>
      <c r="B41" s="7">
        <v>30282</v>
      </c>
      <c r="D41" s="7">
        <f t="shared" si="1"/>
        <v>30282</v>
      </c>
      <c r="F41" s="8">
        <f t="shared" si="3"/>
        <v>1.0598539962046573E-2</v>
      </c>
      <c r="H41" s="10">
        <f t="shared" si="2"/>
        <v>4891.7220981693172</v>
      </c>
    </row>
    <row r="42" spans="1:8" x14ac:dyDescent="0.25">
      <c r="A42" t="s">
        <v>62</v>
      </c>
      <c r="B42" s="7">
        <v>14751</v>
      </c>
      <c r="D42" s="7">
        <f t="shared" si="1"/>
        <v>14751</v>
      </c>
      <c r="F42" s="8">
        <f t="shared" si="3"/>
        <v>5.1627720421421634E-3</v>
      </c>
      <c r="H42" s="10">
        <f t="shared" si="2"/>
        <v>2382.8608635524602</v>
      </c>
    </row>
    <row r="43" spans="1:8" x14ac:dyDescent="0.25">
      <c r="A43" t="s">
        <v>5</v>
      </c>
      <c r="B43" s="7">
        <v>80021</v>
      </c>
      <c r="D43" s="7">
        <f t="shared" si="1"/>
        <v>80021</v>
      </c>
      <c r="F43" s="8">
        <f t="shared" si="3"/>
        <v>2.8006927095400858E-2</v>
      </c>
      <c r="H43" s="10">
        <f t="shared" si="2"/>
        <v>12926.507298646289</v>
      </c>
    </row>
    <row r="44" spans="1:8" x14ac:dyDescent="0.25">
      <c r="A44" t="s">
        <v>97</v>
      </c>
      <c r="B44" s="7">
        <v>35043</v>
      </c>
      <c r="D44" s="7">
        <f t="shared" si="1"/>
        <v>35043</v>
      </c>
      <c r="F44" s="8">
        <f t="shared" si="3"/>
        <v>1.2264864800541512E-2</v>
      </c>
      <c r="H44" s="10">
        <f t="shared" si="2"/>
        <v>5660.808978473925</v>
      </c>
    </row>
    <row r="45" spans="1:8" x14ac:dyDescent="0.25">
      <c r="A45" t="s">
        <v>23</v>
      </c>
      <c r="B45" s="7">
        <v>11136</v>
      </c>
      <c r="D45" s="7">
        <f t="shared" si="1"/>
        <v>11136</v>
      </c>
      <c r="F45" s="8">
        <f t="shared" si="3"/>
        <v>3.8975411471286782E-3</v>
      </c>
      <c r="H45" s="10">
        <f t="shared" si="2"/>
        <v>1798.897605350159</v>
      </c>
    </row>
    <row r="46" spans="1:8" x14ac:dyDescent="0.25">
      <c r="A46" t="s">
        <v>98</v>
      </c>
      <c r="B46" s="7">
        <v>29713</v>
      </c>
      <c r="D46" s="7">
        <f t="shared" si="1"/>
        <v>29713</v>
      </c>
      <c r="F46" s="8">
        <f t="shared" si="3"/>
        <v>1.0399392969166166E-2</v>
      </c>
      <c r="H46" s="10">
        <f t="shared" si="2"/>
        <v>4799.8064428672124</v>
      </c>
    </row>
    <row r="47" spans="1:8" x14ac:dyDescent="0.25">
      <c r="A47" t="s">
        <v>1</v>
      </c>
      <c r="B47" s="7">
        <v>1794</v>
      </c>
      <c r="D47" s="7">
        <f t="shared" si="1"/>
        <v>1794</v>
      </c>
      <c r="F47" s="8">
        <f t="shared" si="3"/>
        <v>6.2789051885316527E-4</v>
      </c>
      <c r="H47" s="10">
        <f t="shared" si="2"/>
        <v>289.80085344811289</v>
      </c>
    </row>
    <row r="48" spans="1:8" x14ac:dyDescent="0.25">
      <c r="A48" t="s">
        <v>99</v>
      </c>
      <c r="B48" s="7">
        <v>36068</v>
      </c>
      <c r="D48" s="7">
        <f t="shared" si="1"/>
        <v>36068</v>
      </c>
      <c r="F48" s="8">
        <f t="shared" si="3"/>
        <v>1.2623609383498309E-2</v>
      </c>
      <c r="H48" s="10">
        <f t="shared" si="2"/>
        <v>5826.3863891675228</v>
      </c>
    </row>
    <row r="49" spans="1:8" x14ac:dyDescent="0.25">
      <c r="A49" t="s">
        <v>105</v>
      </c>
      <c r="B49" s="7">
        <v>103947</v>
      </c>
      <c r="D49" s="7">
        <f t="shared" si="1"/>
        <v>103947</v>
      </c>
      <c r="F49" s="8">
        <f t="shared" si="3"/>
        <v>3.6380900648400209E-2</v>
      </c>
      <c r="H49" s="10">
        <f t="shared" si="2"/>
        <v>16791.487911578035</v>
      </c>
    </row>
    <row r="50" spans="1:8" x14ac:dyDescent="0.25">
      <c r="A50" t="s">
        <v>50</v>
      </c>
      <c r="B50" s="7">
        <v>38128</v>
      </c>
      <c r="D50" s="7">
        <f t="shared" si="1"/>
        <v>38128</v>
      </c>
      <c r="F50" s="8">
        <f t="shared" si="3"/>
        <v>1.3344598496562702E-2</v>
      </c>
      <c r="H50" s="10">
        <f t="shared" si="2"/>
        <v>6159.1565999273407</v>
      </c>
    </row>
    <row r="51" spans="1:8" x14ac:dyDescent="0.25">
      <c r="A51" t="s">
        <v>66</v>
      </c>
      <c r="B51" s="7">
        <v>16938</v>
      </c>
      <c r="D51" s="7">
        <f t="shared" si="1"/>
        <v>16938</v>
      </c>
      <c r="F51" s="8">
        <f t="shared" si="3"/>
        <v>5.9282104840216914E-3</v>
      </c>
      <c r="H51" s="10">
        <f t="shared" si="2"/>
        <v>2736.1465193445579</v>
      </c>
    </row>
    <row r="52" spans="1:8" x14ac:dyDescent="0.25">
      <c r="A52" t="s">
        <v>79</v>
      </c>
      <c r="B52" s="7">
        <v>21959</v>
      </c>
      <c r="D52" s="7">
        <f t="shared" si="1"/>
        <v>21959</v>
      </c>
      <c r="F52" s="8">
        <f t="shared" si="3"/>
        <v>7.6855339484373786E-3</v>
      </c>
      <c r="H52" s="10">
        <f t="shared" si="2"/>
        <v>3547.2335233372974</v>
      </c>
    </row>
    <row r="53" spans="1:8" x14ac:dyDescent="0.25">
      <c r="A53" t="s">
        <v>14</v>
      </c>
      <c r="B53" s="7">
        <v>5195</v>
      </c>
      <c r="D53" s="7">
        <f t="shared" si="1"/>
        <v>5195</v>
      </c>
      <c r="F53" s="8">
        <f t="shared" si="3"/>
        <v>1.818222544839573E-3</v>
      </c>
      <c r="H53" s="10">
        <f t="shared" si="2"/>
        <v>839.19477907633598</v>
      </c>
    </row>
    <row r="54" spans="1:8" x14ac:dyDescent="0.25">
      <c r="A54" t="s">
        <v>64</v>
      </c>
      <c r="B54" s="7">
        <v>7813</v>
      </c>
      <c r="D54" s="7">
        <f t="shared" si="1"/>
        <v>7813</v>
      </c>
      <c r="F54" s="8">
        <f t="shared" si="3"/>
        <v>2.7345087089184952E-3</v>
      </c>
      <c r="H54" s="10">
        <f t="shared" si="2"/>
        <v>1262.1037168283758</v>
      </c>
    </row>
    <row r="55" spans="1:8" x14ac:dyDescent="0.25">
      <c r="A55" t="s">
        <v>20</v>
      </c>
      <c r="B55" s="7">
        <v>37039</v>
      </c>
      <c r="D55" s="7">
        <f t="shared" si="1"/>
        <v>37039</v>
      </c>
      <c r="F55" s="8">
        <f t="shared" si="3"/>
        <v>1.2963454251840797E-2</v>
      </c>
      <c r="H55" s="10">
        <f t="shared" si="2"/>
        <v>5983.2406972489716</v>
      </c>
    </row>
    <row r="56" spans="1:8" x14ac:dyDescent="0.25">
      <c r="A56" t="s">
        <v>40</v>
      </c>
      <c r="B56" s="7">
        <v>46833</v>
      </c>
      <c r="D56" s="7">
        <f t="shared" si="1"/>
        <v>46833</v>
      </c>
      <c r="F56" s="8">
        <f t="shared" si="3"/>
        <v>1.6391302491332381E-2</v>
      </c>
      <c r="H56" s="10">
        <f t="shared" si="2"/>
        <v>7565.3530487934631</v>
      </c>
    </row>
    <row r="57" spans="1:8" x14ac:dyDescent="0.25">
      <c r="A57" t="s">
        <v>52</v>
      </c>
      <c r="B57" s="7">
        <v>14884</v>
      </c>
      <c r="D57" s="7">
        <f t="shared" si="1"/>
        <v>14884</v>
      </c>
      <c r="F57" s="8">
        <f t="shared" si="3"/>
        <v>5.2093213392477777E-3</v>
      </c>
      <c r="H57" s="10">
        <f t="shared" si="2"/>
        <v>2404.3455422083125</v>
      </c>
    </row>
    <row r="58" spans="1:8" x14ac:dyDescent="0.25">
      <c r="A58" t="s">
        <v>94</v>
      </c>
      <c r="B58" s="7">
        <v>30805</v>
      </c>
      <c r="D58" s="7">
        <f t="shared" si="1"/>
        <v>30805</v>
      </c>
      <c r="F58" s="8">
        <f t="shared" si="3"/>
        <v>1.0781587198033309E-2</v>
      </c>
      <c r="H58" s="10">
        <f t="shared" si="2"/>
        <v>4976.206962357368</v>
      </c>
    </row>
    <row r="59" spans="1:8" x14ac:dyDescent="0.25">
      <c r="A59" t="s">
        <v>72</v>
      </c>
      <c r="B59" s="7">
        <v>17380</v>
      </c>
      <c r="D59" s="7">
        <f t="shared" si="1"/>
        <v>17380</v>
      </c>
      <c r="F59" s="8">
        <f t="shared" si="3"/>
        <v>6.0829081480869643E-3</v>
      </c>
      <c r="H59" s="10">
        <f t="shared" si="2"/>
        <v>2807.5467296143829</v>
      </c>
    </row>
    <row r="60" spans="1:8" x14ac:dyDescent="0.25">
      <c r="A60" t="s">
        <v>91</v>
      </c>
      <c r="B60" s="7">
        <v>32705</v>
      </c>
      <c r="D60" s="7">
        <f t="shared" si="1"/>
        <v>32705</v>
      </c>
      <c r="F60" s="8">
        <f t="shared" si="3"/>
        <v>1.1446577156684934E-2</v>
      </c>
      <c r="H60" s="10">
        <f t="shared" si="2"/>
        <v>5283.1309431552581</v>
      </c>
    </row>
    <row r="61" spans="1:8" x14ac:dyDescent="0.25">
      <c r="A61" t="s">
        <v>95</v>
      </c>
      <c r="B61" s="7">
        <v>27162</v>
      </c>
      <c r="D61" s="7">
        <f t="shared" si="1"/>
        <v>27162</v>
      </c>
      <c r="F61" s="8">
        <f t="shared" si="3"/>
        <v>9.5065564509975893E-3</v>
      </c>
      <c r="H61" s="10">
        <f t="shared" si="2"/>
        <v>4387.7206139117297</v>
      </c>
    </row>
    <row r="62" spans="1:8" x14ac:dyDescent="0.25">
      <c r="A62" t="s">
        <v>55</v>
      </c>
      <c r="B62" s="7">
        <v>113353</v>
      </c>
      <c r="D62" s="7">
        <f t="shared" si="1"/>
        <v>113353</v>
      </c>
      <c r="F62" s="8">
        <f t="shared" si="3"/>
        <v>3.967295093844083E-2</v>
      </c>
      <c r="H62" s="10">
        <f t="shared" si="2"/>
        <v>18310.92315546485</v>
      </c>
    </row>
    <row r="63" spans="1:8" x14ac:dyDescent="0.25">
      <c r="A63" t="s">
        <v>39</v>
      </c>
      <c r="B63" s="7">
        <v>7005</v>
      </c>
      <c r="D63" s="7">
        <f t="shared" si="1"/>
        <v>7005</v>
      </c>
      <c r="F63" s="8">
        <f t="shared" si="3"/>
        <v>2.4517129791340152E-3</v>
      </c>
      <c r="H63" s="10">
        <f t="shared" si="2"/>
        <v>1131.5802555206417</v>
      </c>
    </row>
    <row r="64" spans="1:8" x14ac:dyDescent="0.25">
      <c r="A64" t="s">
        <v>8</v>
      </c>
      <c r="B64" s="7">
        <v>191223</v>
      </c>
      <c r="D64" s="7">
        <f t="shared" si="1"/>
        <v>191223</v>
      </c>
      <c r="F64" s="8">
        <f t="shared" si="3"/>
        <v>6.6927039401705038E-2</v>
      </c>
      <c r="H64" s="10">
        <f t="shared" si="2"/>
        <v>30889.960200060479</v>
      </c>
    </row>
    <row r="65" spans="1:8" x14ac:dyDescent="0.25">
      <c r="A65" t="s">
        <v>45</v>
      </c>
      <c r="B65" s="7">
        <v>13091</v>
      </c>
      <c r="D65" s="7">
        <f t="shared" si="1"/>
        <v>13091</v>
      </c>
      <c r="F65" s="8">
        <f t="shared" si="3"/>
        <v>4.5817808151096921E-3</v>
      </c>
      <c r="H65" s="10">
        <f t="shared" si="2"/>
        <v>2114.7062276974616</v>
      </c>
    </row>
    <row r="66" spans="1:8" x14ac:dyDescent="0.25">
      <c r="A66" t="s">
        <v>80</v>
      </c>
      <c r="B66" s="7">
        <v>17169</v>
      </c>
      <c r="D66" s="7">
        <f t="shared" si="1"/>
        <v>17169</v>
      </c>
      <c r="F66" s="8">
        <f t="shared" si="3"/>
        <v>6.0090592632051259E-3</v>
      </c>
      <c r="H66" s="10">
        <f t="shared" si="2"/>
        <v>2773.4620138520909</v>
      </c>
    </row>
    <row r="67" spans="1:8" x14ac:dyDescent="0.25">
      <c r="A67" t="s">
        <v>103</v>
      </c>
      <c r="B67" s="7">
        <v>65588</v>
      </c>
      <c r="D67" s="7">
        <f t="shared" si="1"/>
        <v>65588</v>
      </c>
      <c r="F67" s="8">
        <f t="shared" si="3"/>
        <v>2.2955453372654071E-2</v>
      </c>
      <c r="H67" s="10">
        <f t="shared" si="2"/>
        <v>10595.015817143159</v>
      </c>
    </row>
    <row r="68" spans="1:8" x14ac:dyDescent="0.25">
      <c r="A68" t="s">
        <v>108</v>
      </c>
      <c r="B68" s="7">
        <v>1237</v>
      </c>
      <c r="D68" s="7">
        <f t="shared" ref="D68:D111" si="4">IF(B68&gt;1500,B68,0)</f>
        <v>0</v>
      </c>
      <c r="F68" s="8">
        <f t="shared" ref="F68:F95" si="5">D68/$D$117</f>
        <v>0</v>
      </c>
      <c r="H68" s="10">
        <v>1237</v>
      </c>
    </row>
    <row r="69" spans="1:8" x14ac:dyDescent="0.25">
      <c r="A69" t="s">
        <v>13</v>
      </c>
      <c r="B69" s="7">
        <v>4356</v>
      </c>
      <c r="D69" s="7">
        <f t="shared" si="4"/>
        <v>4356</v>
      </c>
      <c r="F69" s="8">
        <f t="shared" si="5"/>
        <v>1.5245769788876189E-3</v>
      </c>
      <c r="H69" s="10">
        <f t="shared" ref="H69:H111" si="6">F69*$H$2</f>
        <v>703.66361071347819</v>
      </c>
    </row>
    <row r="70" spans="1:8" x14ac:dyDescent="0.25">
      <c r="A70" t="s">
        <v>15</v>
      </c>
      <c r="B70" s="7">
        <v>8837</v>
      </c>
      <c r="D70" s="7">
        <f t="shared" si="4"/>
        <v>8837</v>
      </c>
      <c r="F70" s="8">
        <f t="shared" si="5"/>
        <v>3.0929032971602128E-3</v>
      </c>
      <c r="H70" s="10">
        <f t="shared" si="6"/>
        <v>1427.5195885847122</v>
      </c>
    </row>
    <row r="71" spans="1:8" x14ac:dyDescent="0.25">
      <c r="A71" t="s">
        <v>71</v>
      </c>
      <c r="B71" s="7">
        <v>21114</v>
      </c>
      <c r="D71" s="7">
        <f t="shared" si="4"/>
        <v>21114</v>
      </c>
      <c r="F71" s="8">
        <f t="shared" si="5"/>
        <v>7.3897884141949453E-3</v>
      </c>
      <c r="H71" s="10">
        <f t="shared" si="6"/>
        <v>3410.7331213508673</v>
      </c>
    </row>
    <row r="72" spans="1:8" x14ac:dyDescent="0.25">
      <c r="A72" t="s">
        <v>12</v>
      </c>
      <c r="B72" s="7">
        <v>28793</v>
      </c>
      <c r="D72" s="7">
        <f t="shared" si="4"/>
        <v>28793</v>
      </c>
      <c r="F72" s="8">
        <f t="shared" si="5"/>
        <v>1.0077397831292748E-2</v>
      </c>
      <c r="H72" s="10">
        <f t="shared" si="6"/>
        <v>4651.1906205861296</v>
      </c>
    </row>
    <row r="73" spans="1:8" x14ac:dyDescent="0.25">
      <c r="A73" t="s">
        <v>36</v>
      </c>
      <c r="B73" s="7">
        <v>30766</v>
      </c>
      <c r="D73" s="7">
        <f t="shared" si="4"/>
        <v>30766</v>
      </c>
      <c r="F73" s="8">
        <f t="shared" si="5"/>
        <v>1.0767937404145198E-2</v>
      </c>
      <c r="H73" s="10">
        <f t="shared" si="6"/>
        <v>4969.9069438041488</v>
      </c>
    </row>
    <row r="74" spans="1:8" x14ac:dyDescent="0.25">
      <c r="A74" t="s">
        <v>32</v>
      </c>
      <c r="B74" s="7">
        <v>9058</v>
      </c>
      <c r="D74" s="7">
        <f t="shared" si="4"/>
        <v>9058</v>
      </c>
      <c r="F74" s="8">
        <f t="shared" si="5"/>
        <v>3.1702521291928493E-3</v>
      </c>
      <c r="H74" s="10">
        <f t="shared" si="6"/>
        <v>1463.2196937196247</v>
      </c>
    </row>
    <row r="75" spans="1:8" x14ac:dyDescent="0.25">
      <c r="A75" t="s">
        <v>53</v>
      </c>
      <c r="B75" s="7">
        <v>10022</v>
      </c>
      <c r="D75" s="7">
        <f t="shared" si="4"/>
        <v>10022</v>
      </c>
      <c r="F75" s="8">
        <f t="shared" si="5"/>
        <v>3.5076470345297788E-3</v>
      </c>
      <c r="H75" s="10">
        <f t="shared" si="6"/>
        <v>1618.9432292402385</v>
      </c>
    </row>
    <row r="76" spans="1:8" x14ac:dyDescent="0.25">
      <c r="A76" t="s">
        <v>83</v>
      </c>
      <c r="B76" s="7">
        <v>19509</v>
      </c>
      <c r="D76" s="7">
        <f t="shared" si="4"/>
        <v>19509</v>
      </c>
      <c r="F76" s="8">
        <f t="shared" si="5"/>
        <v>6.8280468964918633E-3</v>
      </c>
      <c r="H76" s="10">
        <f t="shared" si="6"/>
        <v>3151.4631270452815</v>
      </c>
    </row>
    <row r="77" spans="1:8" x14ac:dyDescent="0.25">
      <c r="A77" t="s">
        <v>19</v>
      </c>
      <c r="B77" s="7">
        <v>6146</v>
      </c>
      <c r="D77" s="7">
        <f t="shared" si="4"/>
        <v>6146</v>
      </c>
      <c r="F77" s="8">
        <f t="shared" si="5"/>
        <v>2.1510675188804651E-3</v>
      </c>
      <c r="H77" s="10">
        <f t="shared" si="6"/>
        <v>992.81830841254305</v>
      </c>
    </row>
    <row r="78" spans="1:8" x14ac:dyDescent="0.25">
      <c r="A78" t="s">
        <v>28</v>
      </c>
      <c r="B78" s="7">
        <v>6423</v>
      </c>
      <c r="D78" s="7">
        <f t="shared" si="4"/>
        <v>6423</v>
      </c>
      <c r="F78" s="8">
        <f t="shared" si="5"/>
        <v>2.24801605495757E-3</v>
      </c>
      <c r="H78" s="10">
        <f t="shared" si="6"/>
        <v>1037.5645940341299</v>
      </c>
    </row>
    <row r="79" spans="1:8" x14ac:dyDescent="0.25">
      <c r="A79" t="s">
        <v>65</v>
      </c>
      <c r="B79" s="7">
        <v>16759</v>
      </c>
      <c r="D79" s="7">
        <f t="shared" si="4"/>
        <v>16759</v>
      </c>
      <c r="F79" s="8">
        <f t="shared" si="5"/>
        <v>5.8655614300224066E-3</v>
      </c>
      <c r="H79" s="10">
        <f t="shared" si="6"/>
        <v>2707.2310495746515</v>
      </c>
    </row>
    <row r="80" spans="1:8" x14ac:dyDescent="0.25">
      <c r="A80" t="s">
        <v>25</v>
      </c>
      <c r="B80" s="7">
        <v>6551</v>
      </c>
      <c r="D80" s="7">
        <f t="shared" si="4"/>
        <v>6551</v>
      </c>
      <c r="F80" s="8">
        <f t="shared" si="5"/>
        <v>2.2928153784877846E-3</v>
      </c>
      <c r="H80" s="10">
        <f t="shared" si="6"/>
        <v>1058.241578003672</v>
      </c>
    </row>
    <row r="81" spans="1:8" x14ac:dyDescent="0.25">
      <c r="A81" t="s">
        <v>49</v>
      </c>
      <c r="B81" s="7">
        <v>12939</v>
      </c>
      <c r="D81" s="7">
        <f t="shared" si="4"/>
        <v>12939</v>
      </c>
      <c r="F81" s="8">
        <f t="shared" si="5"/>
        <v>4.5285816184175622E-3</v>
      </c>
      <c r="H81" s="10">
        <f t="shared" si="6"/>
        <v>2090.1523092336306</v>
      </c>
    </row>
    <row r="82" spans="1:8" x14ac:dyDescent="0.25">
      <c r="A82" t="s">
        <v>76</v>
      </c>
      <c r="B82" s="7">
        <v>18277</v>
      </c>
      <c r="D82" s="7">
        <f t="shared" si="4"/>
        <v>18277</v>
      </c>
      <c r="F82" s="8">
        <f t="shared" si="5"/>
        <v>6.3968534075135464E-3</v>
      </c>
      <c r="H82" s="10">
        <f t="shared" si="6"/>
        <v>2952.4471563384391</v>
      </c>
    </row>
    <row r="83" spans="1:8" x14ac:dyDescent="0.25">
      <c r="A83" t="s">
        <v>21</v>
      </c>
      <c r="B83" s="7">
        <v>8038</v>
      </c>
      <c r="D83" s="7">
        <f t="shared" si="4"/>
        <v>8038</v>
      </c>
      <c r="F83" s="8">
        <f t="shared" si="5"/>
        <v>2.8132575198114508E-3</v>
      </c>
      <c r="H83" s="10">
        <f t="shared" si="6"/>
        <v>1298.4499777123365</v>
      </c>
    </row>
    <row r="84" spans="1:8" x14ac:dyDescent="0.25">
      <c r="A84" t="s">
        <v>41</v>
      </c>
      <c r="B84" s="7">
        <v>39415</v>
      </c>
      <c r="D84" s="7">
        <f t="shared" si="4"/>
        <v>39415</v>
      </c>
      <c r="F84" s="8">
        <f t="shared" si="5"/>
        <v>1.3795041694870407E-2</v>
      </c>
      <c r="H84" s="10">
        <f t="shared" si="6"/>
        <v>6367.0572121835958</v>
      </c>
    </row>
    <row r="85" spans="1:8" x14ac:dyDescent="0.25">
      <c r="A85" t="s">
        <v>70</v>
      </c>
      <c r="B85" s="7">
        <v>41352</v>
      </c>
      <c r="D85" s="7">
        <f t="shared" si="4"/>
        <v>41352</v>
      </c>
      <c r="F85" s="8">
        <f t="shared" si="5"/>
        <v>1.4472981457979985E-2</v>
      </c>
      <c r="H85" s="10">
        <f t="shared" si="6"/>
        <v>6679.9581336601814</v>
      </c>
    </row>
    <row r="86" spans="1:8" x14ac:dyDescent="0.25">
      <c r="A86" t="s">
        <v>6</v>
      </c>
      <c r="B86" s="7">
        <v>3349</v>
      </c>
      <c r="D86" s="7">
        <f t="shared" si="4"/>
        <v>3349</v>
      </c>
      <c r="F86" s="8">
        <f t="shared" si="5"/>
        <v>1.1721323008022579E-3</v>
      </c>
      <c r="H86" s="10">
        <f t="shared" si="6"/>
        <v>540.99390089059648</v>
      </c>
    </row>
    <row r="87" spans="1:8" x14ac:dyDescent="0.25">
      <c r="A87" t="s">
        <v>93</v>
      </c>
      <c r="B87" s="7">
        <v>23450</v>
      </c>
      <c r="D87" s="7">
        <f t="shared" si="4"/>
        <v>23450</v>
      </c>
      <c r="F87" s="8">
        <f t="shared" si="5"/>
        <v>8.2073760686213644E-3</v>
      </c>
      <c r="H87" s="10">
        <f t="shared" si="6"/>
        <v>3788.0880787950105</v>
      </c>
    </row>
    <row r="88" spans="1:8" x14ac:dyDescent="0.25">
      <c r="A88" t="s">
        <v>38</v>
      </c>
      <c r="B88" s="7">
        <v>6881</v>
      </c>
      <c r="D88" s="7">
        <f t="shared" si="4"/>
        <v>6881</v>
      </c>
      <c r="F88" s="8">
        <f t="shared" si="5"/>
        <v>2.4083136344641197E-3</v>
      </c>
      <c r="H88" s="10">
        <f t="shared" si="6"/>
        <v>1111.5494273001477</v>
      </c>
    </row>
    <row r="89" spans="1:8" x14ac:dyDescent="0.25">
      <c r="A89" t="s">
        <v>43</v>
      </c>
      <c r="B89" s="7">
        <v>14908</v>
      </c>
      <c r="D89" s="7">
        <f t="shared" si="4"/>
        <v>14908</v>
      </c>
      <c r="F89" s="8">
        <f t="shared" si="5"/>
        <v>5.217721212409693E-3</v>
      </c>
      <c r="H89" s="10">
        <f t="shared" si="6"/>
        <v>2408.2224767026019</v>
      </c>
    </row>
    <row r="90" spans="1:8" x14ac:dyDescent="0.25">
      <c r="A90" t="s">
        <v>88</v>
      </c>
      <c r="B90" s="7">
        <v>20830</v>
      </c>
      <c r="D90" s="7">
        <f t="shared" si="4"/>
        <v>20830</v>
      </c>
      <c r="F90" s="8">
        <f t="shared" si="5"/>
        <v>7.2903899151122815E-3</v>
      </c>
      <c r="H90" s="10">
        <f t="shared" si="6"/>
        <v>3364.8560631684459</v>
      </c>
    </row>
    <row r="91" spans="1:8" x14ac:dyDescent="0.25">
      <c r="A91" t="s">
        <v>78</v>
      </c>
      <c r="B91" s="7">
        <v>30743</v>
      </c>
      <c r="D91" s="7">
        <f t="shared" si="4"/>
        <v>30743</v>
      </c>
      <c r="F91" s="8">
        <f t="shared" si="5"/>
        <v>1.0759887525698363E-2</v>
      </c>
      <c r="H91" s="10">
        <f t="shared" si="6"/>
        <v>4966.1915482471213</v>
      </c>
    </row>
    <row r="92" spans="1:8" x14ac:dyDescent="0.25">
      <c r="A92" t="s">
        <v>73</v>
      </c>
      <c r="B92" s="7">
        <v>17107</v>
      </c>
      <c r="D92" s="7">
        <f t="shared" si="4"/>
        <v>17107</v>
      </c>
      <c r="F92" s="8">
        <f t="shared" si="5"/>
        <v>5.9873595908701777E-3</v>
      </c>
      <c r="H92" s="10">
        <f t="shared" si="6"/>
        <v>2763.4465997418438</v>
      </c>
    </row>
    <row r="93" spans="1:8" x14ac:dyDescent="0.25">
      <c r="A93" t="s">
        <v>92</v>
      </c>
      <c r="B93" s="7">
        <v>26140</v>
      </c>
      <c r="D93" s="7">
        <f t="shared" si="4"/>
        <v>26140</v>
      </c>
      <c r="F93" s="8">
        <f t="shared" si="5"/>
        <v>9.1488618521860313E-3</v>
      </c>
      <c r="H93" s="10">
        <f t="shared" si="6"/>
        <v>4222.6278200299166</v>
      </c>
    </row>
    <row r="94" spans="1:8" x14ac:dyDescent="0.25">
      <c r="A94" t="s">
        <v>81</v>
      </c>
      <c r="B94" s="7">
        <v>22000</v>
      </c>
      <c r="D94" s="7">
        <f t="shared" si="4"/>
        <v>22000</v>
      </c>
      <c r="F94" s="8">
        <f t="shared" si="5"/>
        <v>7.6998837317556502E-3</v>
      </c>
      <c r="H94" s="10">
        <f t="shared" si="6"/>
        <v>3553.8566197650412</v>
      </c>
    </row>
    <row r="95" spans="1:8" x14ac:dyDescent="0.25">
      <c r="A95" t="s">
        <v>74</v>
      </c>
      <c r="B95" s="7">
        <v>17413</v>
      </c>
      <c r="D95" s="7">
        <f t="shared" si="4"/>
        <v>17413</v>
      </c>
      <c r="F95" s="8">
        <f t="shared" si="5"/>
        <v>6.0944579736845975E-3</v>
      </c>
      <c r="H95" s="10">
        <f t="shared" si="6"/>
        <v>2812.8775145440304</v>
      </c>
    </row>
    <row r="96" spans="1:8" x14ac:dyDescent="0.25">
      <c r="A96" t="s">
        <v>47</v>
      </c>
      <c r="B96" s="7">
        <v>9552</v>
      </c>
      <c r="D96" s="7">
        <f t="shared" si="4"/>
        <v>9552</v>
      </c>
      <c r="F96" s="8">
        <f t="shared" ref="F96:F111" si="7">D96/$D$117</f>
        <v>3.3431495184422714E-3</v>
      </c>
      <c r="H96" s="10">
        <f t="shared" si="6"/>
        <v>1543.0199287270761</v>
      </c>
    </row>
    <row r="97" spans="1:8" x14ac:dyDescent="0.25">
      <c r="A97" t="s">
        <v>46</v>
      </c>
      <c r="B97" s="7">
        <v>7081</v>
      </c>
      <c r="D97" s="7">
        <f t="shared" si="4"/>
        <v>7081</v>
      </c>
      <c r="F97" s="8">
        <f t="shared" si="7"/>
        <v>2.4783125774800801E-3</v>
      </c>
      <c r="H97" s="10">
        <f t="shared" si="6"/>
        <v>1143.8572147525572</v>
      </c>
    </row>
    <row r="98" spans="1:8" x14ac:dyDescent="0.25">
      <c r="A98" t="s">
        <v>16</v>
      </c>
      <c r="B98" s="7">
        <v>10409</v>
      </c>
      <c r="D98" s="7">
        <f t="shared" si="4"/>
        <v>10409</v>
      </c>
      <c r="F98" s="8">
        <f t="shared" si="7"/>
        <v>3.6430949892656619E-3</v>
      </c>
      <c r="H98" s="10">
        <f t="shared" si="6"/>
        <v>1681.4587979606506</v>
      </c>
    </row>
    <row r="99" spans="1:8" x14ac:dyDescent="0.25">
      <c r="A99" t="s">
        <v>63</v>
      </c>
      <c r="B99" s="7">
        <v>16828</v>
      </c>
      <c r="D99" s="7">
        <f t="shared" si="4"/>
        <v>16828</v>
      </c>
      <c r="F99" s="8">
        <f t="shared" si="7"/>
        <v>5.8897110653629127E-3</v>
      </c>
      <c r="H99" s="10">
        <f t="shared" si="6"/>
        <v>2718.3772362457325</v>
      </c>
    </row>
    <row r="100" spans="1:8" x14ac:dyDescent="0.25">
      <c r="A100" t="s">
        <v>75</v>
      </c>
      <c r="B100" s="7">
        <v>18576</v>
      </c>
      <c r="D100" s="7">
        <f t="shared" si="4"/>
        <v>18576</v>
      </c>
      <c r="F100" s="8">
        <f t="shared" si="7"/>
        <v>6.5015018273224074E-3</v>
      </c>
      <c r="H100" s="10">
        <f t="shared" si="6"/>
        <v>3000.7472985797913</v>
      </c>
    </row>
    <row r="101" spans="1:8" x14ac:dyDescent="0.25">
      <c r="A101" t="s">
        <v>24</v>
      </c>
      <c r="B101" s="7">
        <v>11715</v>
      </c>
      <c r="D101" s="7">
        <f t="shared" si="4"/>
        <v>11715</v>
      </c>
      <c r="F101" s="8">
        <f t="shared" si="7"/>
        <v>4.1001880871598837E-3</v>
      </c>
      <c r="H101" s="10">
        <f t="shared" si="6"/>
        <v>1892.4286500248845</v>
      </c>
    </row>
    <row r="102" spans="1:8" x14ac:dyDescent="0.25">
      <c r="A102" t="s">
        <v>60</v>
      </c>
      <c r="B102" s="7">
        <v>16226</v>
      </c>
      <c r="D102" s="7">
        <f t="shared" si="4"/>
        <v>16226</v>
      </c>
      <c r="F102" s="8">
        <f t="shared" si="7"/>
        <v>5.6790142468848724E-3</v>
      </c>
      <c r="H102" s="10">
        <f t="shared" si="6"/>
        <v>2621.1307960139802</v>
      </c>
    </row>
    <row r="103" spans="1:8" x14ac:dyDescent="0.25">
      <c r="A103" t="s">
        <v>115</v>
      </c>
      <c r="B103" s="7">
        <v>24940</v>
      </c>
      <c r="D103" s="7">
        <f t="shared" si="4"/>
        <v>24940</v>
      </c>
      <c r="F103" s="8">
        <f t="shared" si="7"/>
        <v>8.7288681940902689E-3</v>
      </c>
      <c r="H103" s="10">
        <f t="shared" si="6"/>
        <v>4028.7810953154603</v>
      </c>
    </row>
    <row r="104" spans="1:8" x14ac:dyDescent="0.25">
      <c r="A104" t="s">
        <v>57</v>
      </c>
      <c r="B104" s="7">
        <v>13642</v>
      </c>
      <c r="D104" s="7">
        <f t="shared" si="4"/>
        <v>13642</v>
      </c>
      <c r="F104" s="8">
        <f t="shared" si="7"/>
        <v>4.7746279031186632E-3</v>
      </c>
      <c r="H104" s="10">
        <f t="shared" si="6"/>
        <v>2203.7141821288501</v>
      </c>
    </row>
    <row r="105" spans="1:8" x14ac:dyDescent="0.25">
      <c r="A105" t="s">
        <v>51</v>
      </c>
      <c r="B105" s="7">
        <v>13230</v>
      </c>
      <c r="D105" s="7">
        <f t="shared" si="4"/>
        <v>13230</v>
      </c>
      <c r="F105" s="8">
        <f t="shared" si="7"/>
        <v>4.6304300805057839E-3</v>
      </c>
      <c r="H105" s="10">
        <f t="shared" si="6"/>
        <v>2137.1601399768861</v>
      </c>
    </row>
    <row r="106" spans="1:8" x14ac:dyDescent="0.25">
      <c r="A106" t="s">
        <v>77</v>
      </c>
      <c r="B106" s="7">
        <v>17747</v>
      </c>
      <c r="D106" s="7">
        <f t="shared" si="4"/>
        <v>17747</v>
      </c>
      <c r="F106" s="8">
        <f t="shared" si="7"/>
        <v>6.211356208521251E-3</v>
      </c>
      <c r="H106" s="10">
        <f t="shared" si="6"/>
        <v>2866.8315195895539</v>
      </c>
    </row>
    <row r="107" spans="1:8" x14ac:dyDescent="0.25">
      <c r="A107" t="s">
        <v>26</v>
      </c>
      <c r="B107" s="7">
        <v>10763</v>
      </c>
      <c r="D107" s="7">
        <f t="shared" si="4"/>
        <v>10763</v>
      </c>
      <c r="F107" s="8">
        <f t="shared" si="7"/>
        <v>3.7669931184039123E-3</v>
      </c>
      <c r="H107" s="10">
        <f t="shared" si="6"/>
        <v>1738.6435817514155</v>
      </c>
    </row>
    <row r="108" spans="1:8" x14ac:dyDescent="0.25">
      <c r="A108" t="s">
        <v>9</v>
      </c>
      <c r="B108" s="7">
        <v>25884</v>
      </c>
      <c r="D108" s="7">
        <f t="shared" si="4"/>
        <v>25884</v>
      </c>
      <c r="F108" s="8">
        <f t="shared" si="7"/>
        <v>9.059263205125602E-3</v>
      </c>
      <c r="H108" s="10">
        <f t="shared" si="6"/>
        <v>4181.2738520908333</v>
      </c>
    </row>
    <row r="109" spans="1:8" x14ac:dyDescent="0.25">
      <c r="A109" t="s">
        <v>58</v>
      </c>
      <c r="B109" s="7">
        <v>13710</v>
      </c>
      <c r="D109" s="7">
        <f t="shared" si="4"/>
        <v>13710</v>
      </c>
      <c r="F109" s="8">
        <f t="shared" si="7"/>
        <v>4.7984275437440898E-3</v>
      </c>
      <c r="H109" s="10">
        <f t="shared" si="6"/>
        <v>2214.6988298626693</v>
      </c>
    </row>
    <row r="110" spans="1:8" x14ac:dyDescent="0.25">
      <c r="A110" t="s">
        <v>33</v>
      </c>
      <c r="B110" s="7">
        <v>9701</v>
      </c>
      <c r="D110" s="7">
        <f t="shared" si="4"/>
        <v>9701</v>
      </c>
      <c r="F110" s="8">
        <f t="shared" si="7"/>
        <v>3.3952987309891621E-3</v>
      </c>
      <c r="H110" s="10">
        <f t="shared" si="6"/>
        <v>1567.0892303791213</v>
      </c>
    </row>
    <row r="111" spans="1:8" x14ac:dyDescent="0.25">
      <c r="A111" t="s">
        <v>2</v>
      </c>
      <c r="B111" s="7">
        <v>6483</v>
      </c>
      <c r="D111" s="7">
        <f t="shared" si="4"/>
        <v>6483</v>
      </c>
      <c r="F111" s="8">
        <f t="shared" si="7"/>
        <v>2.2690157378623581E-3</v>
      </c>
      <c r="H111" s="10">
        <f t="shared" si="6"/>
        <v>1047.2569302698528</v>
      </c>
    </row>
    <row r="112" spans="1:8" x14ac:dyDescent="0.25">
      <c r="H112" s="10"/>
    </row>
    <row r="113" spans="1:8" x14ac:dyDescent="0.25">
      <c r="H113" s="10"/>
    </row>
    <row r="114" spans="1:8" x14ac:dyDescent="0.25">
      <c r="H114" s="10"/>
    </row>
    <row r="115" spans="1:8" x14ac:dyDescent="0.25">
      <c r="H115" s="10"/>
    </row>
    <row r="116" spans="1:8" x14ac:dyDescent="0.25">
      <c r="H116" s="10"/>
    </row>
    <row r="117" spans="1:8" ht="15.75" thickBot="1" x14ac:dyDescent="0.3">
      <c r="A117" s="1"/>
      <c r="B117" s="12">
        <f t="shared" ref="B117:H117" si="8">SUM(B4:B116)</f>
        <v>2858423</v>
      </c>
      <c r="C117" s="12">
        <f t="shared" si="8"/>
        <v>0</v>
      </c>
      <c r="D117" s="12">
        <f t="shared" si="8"/>
        <v>2857186</v>
      </c>
      <c r="E117" s="13">
        <f t="shared" si="8"/>
        <v>0</v>
      </c>
      <c r="F117" s="14">
        <f t="shared" si="8"/>
        <v>0.99999999999999989</v>
      </c>
      <c r="G117" s="13">
        <f t="shared" si="8"/>
        <v>0</v>
      </c>
      <c r="H117" s="15">
        <f t="shared" si="8"/>
        <v>462783.7900000001</v>
      </c>
    </row>
    <row r="118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0256-336D-4434-B32B-387787F78862}">
  <dimension ref="A1:L112"/>
  <sheetViews>
    <sheetView topLeftCell="A91" workbookViewId="0">
      <selection activeCell="H118" sqref="H118"/>
    </sheetView>
  </sheetViews>
  <sheetFormatPr defaultRowHeight="15" x14ac:dyDescent="0.25"/>
  <cols>
    <col min="1" max="1" width="54.5703125" customWidth="1"/>
    <col min="2" max="2" width="24.28515625" customWidth="1"/>
    <col min="3" max="3" width="12.42578125" customWidth="1"/>
    <col min="4" max="4" width="13.5703125" customWidth="1"/>
    <col min="5" max="5" width="11" customWidth="1"/>
    <col min="6" max="6" width="11.85546875" customWidth="1"/>
    <col min="7" max="7" width="11" customWidth="1"/>
    <col min="8" max="8" width="17.28515625" customWidth="1"/>
    <col min="9" max="10" width="11" customWidth="1"/>
    <col min="11" max="11" width="20.5703125" customWidth="1"/>
    <col min="12" max="12" width="12.5703125" bestFit="1" customWidth="1"/>
  </cols>
  <sheetData>
    <row r="1" spans="1:12" x14ac:dyDescent="0.25">
      <c r="A1" t="s">
        <v>106</v>
      </c>
      <c r="B1" s="20" t="s">
        <v>121</v>
      </c>
      <c r="C1" s="7" t="s">
        <v>116</v>
      </c>
      <c r="D1" s="7" t="s">
        <v>111</v>
      </c>
      <c r="E1" t="s">
        <v>117</v>
      </c>
      <c r="F1" s="8" t="s">
        <v>112</v>
      </c>
      <c r="G1" t="s">
        <v>118</v>
      </c>
      <c r="H1" s="9" t="s">
        <v>114</v>
      </c>
      <c r="I1" t="s">
        <v>122</v>
      </c>
      <c r="J1" t="s">
        <v>123</v>
      </c>
      <c r="K1" t="s">
        <v>119</v>
      </c>
      <c r="L1" t="s">
        <v>132</v>
      </c>
    </row>
    <row r="2" spans="1:12" x14ac:dyDescent="0.25">
      <c r="B2" s="7"/>
      <c r="C2" s="7"/>
      <c r="H2" s="18">
        <f>L2/2</f>
        <v>230773.39499999999</v>
      </c>
      <c r="I2" t="s">
        <v>122</v>
      </c>
      <c r="K2" s="2">
        <v>216649</v>
      </c>
      <c r="L2" s="23">
        <v>461546.79</v>
      </c>
    </row>
    <row r="3" spans="1:12" x14ac:dyDescent="0.25">
      <c r="A3" t="s">
        <v>17</v>
      </c>
      <c r="B3" s="7">
        <v>10290</v>
      </c>
      <c r="C3" s="7"/>
      <c r="D3" s="7">
        <f>IF(B3&gt;1500,B3,0)</f>
        <v>10290</v>
      </c>
      <c r="F3" s="8">
        <f t="shared" ref="F3:F34" si="0">D3/$D$111</f>
        <v>3.6018301077293735E-3</v>
      </c>
      <c r="H3" s="10">
        <f>F3*$H$2</f>
        <v>831.2065621739232</v>
      </c>
      <c r="I3">
        <v>267</v>
      </c>
      <c r="J3" t="s">
        <v>131</v>
      </c>
      <c r="K3" s="17">
        <v>500</v>
      </c>
      <c r="L3" s="22">
        <f t="shared" ref="L3:L33" si="1">SUM(H3+K3)</f>
        <v>1331.2065621739232</v>
      </c>
    </row>
    <row r="4" spans="1:12" x14ac:dyDescent="0.25">
      <c r="A4" t="s">
        <v>22</v>
      </c>
      <c r="B4" s="7">
        <v>10529</v>
      </c>
      <c r="C4" s="7"/>
      <c r="D4" s="7">
        <f t="shared" ref="D4:D66" si="2">IF(B4&gt;1500,B4,0)</f>
        <v>10529</v>
      </c>
      <c r="F4" s="8">
        <f t="shared" si="0"/>
        <v>3.6854877749545748E-3</v>
      </c>
      <c r="H4" s="10">
        <f t="shared" ref="H4:H66" si="3">F4*$H$2</f>
        <v>850.51252605726313</v>
      </c>
      <c r="I4">
        <v>259</v>
      </c>
      <c r="J4" t="s">
        <v>131</v>
      </c>
      <c r="K4" s="17">
        <v>500</v>
      </c>
      <c r="L4" s="22">
        <f t="shared" si="1"/>
        <v>1350.5125260572631</v>
      </c>
    </row>
    <row r="5" spans="1:12" x14ac:dyDescent="0.25">
      <c r="A5" t="s">
        <v>3</v>
      </c>
      <c r="B5" s="7">
        <v>2813</v>
      </c>
      <c r="C5" s="7"/>
      <c r="D5" s="7">
        <f t="shared" si="2"/>
        <v>2813</v>
      </c>
      <c r="F5" s="8">
        <f t="shared" si="0"/>
        <v>9.8464024227820483E-4</v>
      </c>
      <c r="H5" s="10">
        <f t="shared" si="3"/>
        <v>227.22877156416385</v>
      </c>
      <c r="I5">
        <v>129</v>
      </c>
      <c r="J5" t="s">
        <v>131</v>
      </c>
      <c r="K5" s="17">
        <v>500</v>
      </c>
      <c r="L5" s="22">
        <f t="shared" si="1"/>
        <v>727.22877156416382</v>
      </c>
    </row>
    <row r="6" spans="1:12" x14ac:dyDescent="0.25">
      <c r="A6" t="s">
        <v>56</v>
      </c>
      <c r="B6" s="7">
        <v>14998</v>
      </c>
      <c r="C6" s="7"/>
      <c r="D6" s="7">
        <f t="shared" si="2"/>
        <v>14998</v>
      </c>
      <c r="F6" s="8">
        <f t="shared" si="0"/>
        <v>5.2497811424417045E-3</v>
      </c>
      <c r="H6" s="10">
        <f t="shared" si="3"/>
        <v>1211.5098172482508</v>
      </c>
      <c r="I6">
        <v>522</v>
      </c>
      <c r="J6" t="s">
        <v>130</v>
      </c>
      <c r="K6" s="17">
        <v>500</v>
      </c>
      <c r="L6" s="22">
        <f t="shared" si="1"/>
        <v>1711.5098172482508</v>
      </c>
    </row>
    <row r="7" spans="1:12" x14ac:dyDescent="0.25">
      <c r="A7" t="s">
        <v>10</v>
      </c>
      <c r="B7" s="7">
        <v>28053</v>
      </c>
      <c r="C7" s="7"/>
      <c r="D7" s="7">
        <f t="shared" si="2"/>
        <v>28053</v>
      </c>
      <c r="F7" s="8">
        <f t="shared" si="0"/>
        <v>9.8194499525881551E-3</v>
      </c>
      <c r="H7" s="10">
        <f t="shared" si="3"/>
        <v>2266.0678025913576</v>
      </c>
      <c r="I7">
        <v>5915</v>
      </c>
      <c r="J7" t="s">
        <v>126</v>
      </c>
      <c r="K7" s="17">
        <v>5000</v>
      </c>
      <c r="L7" s="22">
        <f t="shared" si="1"/>
        <v>7266.0678025913576</v>
      </c>
    </row>
    <row r="8" spans="1:12" x14ac:dyDescent="0.25">
      <c r="A8" t="s">
        <v>18</v>
      </c>
      <c r="B8" s="7">
        <v>31039</v>
      </c>
      <c r="C8" s="7"/>
      <c r="D8" s="7">
        <f t="shared" si="2"/>
        <v>31039</v>
      </c>
      <c r="F8" s="8">
        <f t="shared" si="0"/>
        <v>1.0864645744782509E-2</v>
      </c>
      <c r="H8" s="10">
        <f t="shared" si="3"/>
        <v>2507.2711839957628</v>
      </c>
      <c r="I8">
        <v>5457</v>
      </c>
      <c r="J8" t="s">
        <v>126</v>
      </c>
      <c r="K8" s="17">
        <v>5000</v>
      </c>
      <c r="L8" s="22">
        <f t="shared" si="1"/>
        <v>7507.2711839957628</v>
      </c>
    </row>
    <row r="9" spans="1:12" x14ac:dyDescent="0.25">
      <c r="A9" t="s">
        <v>0</v>
      </c>
      <c r="B9" s="7">
        <v>305</v>
      </c>
      <c r="C9" s="7"/>
      <c r="D9" s="7">
        <f t="shared" si="2"/>
        <v>0</v>
      </c>
      <c r="F9" s="8">
        <f t="shared" si="0"/>
        <v>0</v>
      </c>
      <c r="H9" s="10">
        <f t="shared" si="3"/>
        <v>0</v>
      </c>
      <c r="I9" s="21">
        <v>61</v>
      </c>
      <c r="J9" t="s">
        <v>131</v>
      </c>
      <c r="K9" s="17">
        <v>500</v>
      </c>
      <c r="L9" s="22">
        <f t="shared" si="1"/>
        <v>500</v>
      </c>
    </row>
    <row r="10" spans="1:12" x14ac:dyDescent="0.25">
      <c r="A10" t="s">
        <v>59</v>
      </c>
      <c r="B10" s="7">
        <v>15054</v>
      </c>
      <c r="C10" s="7"/>
      <c r="D10" s="7">
        <f t="shared" si="2"/>
        <v>15054</v>
      </c>
      <c r="F10" s="8">
        <f t="shared" si="0"/>
        <v>5.2693829389463542E-3</v>
      </c>
      <c r="H10" s="10">
        <f t="shared" si="3"/>
        <v>1216.0333903757278</v>
      </c>
      <c r="I10">
        <v>1137</v>
      </c>
      <c r="J10" t="s">
        <v>129</v>
      </c>
      <c r="K10" s="17">
        <v>500</v>
      </c>
      <c r="L10" s="22">
        <f t="shared" si="1"/>
        <v>1716.0333903757278</v>
      </c>
    </row>
    <row r="11" spans="1:12" x14ac:dyDescent="0.25">
      <c r="A11" t="s">
        <v>61</v>
      </c>
      <c r="B11" s="7">
        <v>14826</v>
      </c>
      <c r="C11" s="7"/>
      <c r="D11" s="7">
        <f t="shared" si="2"/>
        <v>14826</v>
      </c>
      <c r="F11" s="8">
        <f t="shared" si="0"/>
        <v>5.1895756246059955E-3</v>
      </c>
      <c r="H11" s="10">
        <f t="shared" si="3"/>
        <v>1197.615985499571</v>
      </c>
      <c r="I11">
        <v>1347</v>
      </c>
      <c r="J11" t="s">
        <v>129</v>
      </c>
      <c r="K11" s="17">
        <v>500</v>
      </c>
      <c r="L11" s="22">
        <f t="shared" si="1"/>
        <v>1697.615985499571</v>
      </c>
    </row>
    <row r="12" spans="1:12" x14ac:dyDescent="0.25">
      <c r="A12" t="s">
        <v>11</v>
      </c>
      <c r="B12" s="7">
        <v>169535</v>
      </c>
      <c r="C12" s="7"/>
      <c r="D12" s="7">
        <f t="shared" si="2"/>
        <v>169535</v>
      </c>
      <c r="F12" s="8">
        <f t="shared" si="0"/>
        <v>5.9342688757424621E-2</v>
      </c>
      <c r="H12" s="10">
        <f t="shared" si="3"/>
        <v>13694.713752979211</v>
      </c>
      <c r="I12">
        <v>44727</v>
      </c>
      <c r="J12" t="s">
        <v>124</v>
      </c>
      <c r="K12" s="17">
        <v>20000</v>
      </c>
      <c r="L12" s="22">
        <f t="shared" si="1"/>
        <v>33694.713752979209</v>
      </c>
    </row>
    <row r="13" spans="1:12" x14ac:dyDescent="0.25">
      <c r="A13" t="s">
        <v>4</v>
      </c>
      <c r="B13" s="7">
        <v>24880</v>
      </c>
      <c r="C13" s="7"/>
      <c r="D13" s="7">
        <f t="shared" si="2"/>
        <v>24880</v>
      </c>
      <c r="F13" s="8">
        <f t="shared" si="0"/>
        <v>8.708798161351488E-3</v>
      </c>
      <c r="H13" s="10">
        <f t="shared" si="3"/>
        <v>2009.7589180648406</v>
      </c>
      <c r="I13">
        <v>8049</v>
      </c>
      <c r="J13" t="s">
        <v>126</v>
      </c>
      <c r="K13" s="17">
        <v>5000</v>
      </c>
      <c r="L13" s="22">
        <f t="shared" si="1"/>
        <v>7009.7589180648411</v>
      </c>
    </row>
    <row r="14" spans="1:12" x14ac:dyDescent="0.25">
      <c r="A14" t="s">
        <v>67</v>
      </c>
      <c r="B14" s="7">
        <v>16421</v>
      </c>
      <c r="C14" s="7"/>
      <c r="D14" s="7">
        <f t="shared" si="2"/>
        <v>16421</v>
      </c>
      <c r="F14" s="8">
        <f t="shared" si="0"/>
        <v>5.7478767929080698E-3</v>
      </c>
      <c r="H14" s="10">
        <f t="shared" si="3"/>
        <v>1326.4570415411072</v>
      </c>
      <c r="I14">
        <v>1477</v>
      </c>
      <c r="J14" t="s">
        <v>129</v>
      </c>
      <c r="K14" s="17">
        <v>500</v>
      </c>
      <c r="L14" s="22">
        <f t="shared" si="1"/>
        <v>1826.4570415411072</v>
      </c>
    </row>
    <row r="15" spans="1:12" x14ac:dyDescent="0.25">
      <c r="A15" t="s">
        <v>82</v>
      </c>
      <c r="B15" s="7">
        <v>22806</v>
      </c>
      <c r="C15" s="7"/>
      <c r="D15" s="7">
        <f t="shared" si="2"/>
        <v>22806</v>
      </c>
      <c r="F15" s="8">
        <f t="shared" si="0"/>
        <v>7.9828316265185707E-3</v>
      </c>
      <c r="H15" s="10">
        <f t="shared" si="3"/>
        <v>1842.2251561650626</v>
      </c>
      <c r="I15">
        <v>992</v>
      </c>
      <c r="J15" t="s">
        <v>130</v>
      </c>
      <c r="K15" s="17">
        <v>500</v>
      </c>
      <c r="L15" s="22">
        <f t="shared" si="1"/>
        <v>2342.2251561650628</v>
      </c>
    </row>
    <row r="16" spans="1:12" x14ac:dyDescent="0.25">
      <c r="A16" t="s">
        <v>7</v>
      </c>
      <c r="B16" s="7">
        <v>137202</v>
      </c>
      <c r="C16" s="7"/>
      <c r="D16" s="7">
        <f t="shared" si="2"/>
        <v>137202</v>
      </c>
      <c r="F16" s="8">
        <f t="shared" si="0"/>
        <v>4.8025101500552524E-2</v>
      </c>
      <c r="H16" s="10">
        <f t="shared" si="3"/>
        <v>11082.915718502099</v>
      </c>
      <c r="I16">
        <v>50291</v>
      </c>
      <c r="J16" t="s">
        <v>124</v>
      </c>
      <c r="K16" s="17">
        <v>20000</v>
      </c>
      <c r="L16" s="22">
        <f t="shared" si="1"/>
        <v>31082.915718502099</v>
      </c>
    </row>
    <row r="17" spans="1:12" x14ac:dyDescent="0.25">
      <c r="A17" t="s">
        <v>27</v>
      </c>
      <c r="B17" s="7">
        <v>11465</v>
      </c>
      <c r="C17" s="7"/>
      <c r="D17" s="7">
        <f t="shared" si="2"/>
        <v>11465</v>
      </c>
      <c r="F17" s="8">
        <f t="shared" si="0"/>
        <v>4.0131178022465757E-3</v>
      </c>
      <c r="H17" s="10">
        <f t="shared" si="3"/>
        <v>926.12081975938088</v>
      </c>
      <c r="I17">
        <v>955</v>
      </c>
      <c r="J17" t="s">
        <v>130</v>
      </c>
      <c r="K17" s="17">
        <v>500</v>
      </c>
      <c r="L17" s="22">
        <f t="shared" si="1"/>
        <v>1426.120819759381</v>
      </c>
    </row>
    <row r="18" spans="1:12" x14ac:dyDescent="0.25">
      <c r="A18" t="s">
        <v>89</v>
      </c>
      <c r="B18" s="7">
        <v>22414</v>
      </c>
      <c r="C18" s="7"/>
      <c r="D18" s="7">
        <f t="shared" si="2"/>
        <v>22414</v>
      </c>
      <c r="F18" s="8">
        <f t="shared" si="0"/>
        <v>7.8456190509860226E-3</v>
      </c>
      <c r="H18" s="10">
        <f t="shared" si="3"/>
        <v>1810.5601442727225</v>
      </c>
      <c r="I18">
        <v>2746</v>
      </c>
      <c r="J18" t="s">
        <v>128</v>
      </c>
      <c r="K18" s="17">
        <v>750</v>
      </c>
      <c r="L18" s="22">
        <f t="shared" si="1"/>
        <v>2560.5601442727225</v>
      </c>
    </row>
    <row r="19" spans="1:12" x14ac:dyDescent="0.25">
      <c r="A19" t="s">
        <v>102</v>
      </c>
      <c r="B19" s="7">
        <v>37219</v>
      </c>
      <c r="C19" s="7"/>
      <c r="D19" s="7">
        <f t="shared" si="2"/>
        <v>37219</v>
      </c>
      <c r="F19" s="8">
        <f t="shared" si="0"/>
        <v>1.3027844001902775E-2</v>
      </c>
      <c r="H19" s="10">
        <f t="shared" si="3"/>
        <v>3006.4797898494899</v>
      </c>
      <c r="I19">
        <v>1376</v>
      </c>
      <c r="J19" t="s">
        <v>129</v>
      </c>
      <c r="K19" s="17">
        <v>500</v>
      </c>
      <c r="L19" s="22">
        <f t="shared" si="1"/>
        <v>3506.4797898494899</v>
      </c>
    </row>
    <row r="20" spans="1:12" x14ac:dyDescent="0.25">
      <c r="A20" t="s">
        <v>34</v>
      </c>
      <c r="B20" s="7">
        <v>11493</v>
      </c>
      <c r="C20" s="7"/>
      <c r="D20" s="7">
        <f t="shared" si="2"/>
        <v>11493</v>
      </c>
      <c r="F20" s="8">
        <f t="shared" si="0"/>
        <v>4.0229187004989005E-3</v>
      </c>
      <c r="H20" s="10">
        <f t="shared" si="3"/>
        <v>928.38260632311938</v>
      </c>
      <c r="I20">
        <v>290</v>
      </c>
      <c r="J20" t="s">
        <v>131</v>
      </c>
      <c r="K20" s="17">
        <v>500</v>
      </c>
      <c r="L20" s="22">
        <f t="shared" si="1"/>
        <v>1428.3826063231195</v>
      </c>
    </row>
    <row r="21" spans="1:12" x14ac:dyDescent="0.25">
      <c r="A21" t="s">
        <v>29</v>
      </c>
      <c r="B21" s="7">
        <v>8853</v>
      </c>
      <c r="C21" s="7"/>
      <c r="D21" s="7">
        <f t="shared" si="2"/>
        <v>8853</v>
      </c>
      <c r="F21" s="8">
        <f t="shared" si="0"/>
        <v>3.0988340081368458E-3</v>
      </c>
      <c r="H21" s="10">
        <f t="shared" si="3"/>
        <v>715.12844459919745</v>
      </c>
      <c r="I21">
        <v>257</v>
      </c>
      <c r="J21" t="s">
        <v>131</v>
      </c>
      <c r="K21" s="17">
        <v>500</v>
      </c>
      <c r="L21" s="22">
        <f t="shared" si="1"/>
        <v>1215.1284445991973</v>
      </c>
    </row>
    <row r="22" spans="1:12" x14ac:dyDescent="0.25">
      <c r="A22" t="s">
        <v>42</v>
      </c>
      <c r="B22" s="7">
        <v>12999</v>
      </c>
      <c r="C22" s="7"/>
      <c r="D22" s="7">
        <f t="shared" si="2"/>
        <v>12999</v>
      </c>
      <c r="F22" s="8">
        <f t="shared" si="0"/>
        <v>4.5500670136418E-3</v>
      </c>
      <c r="H22" s="10">
        <f t="shared" si="3"/>
        <v>1050.0344122156293</v>
      </c>
      <c r="I22">
        <v>1893</v>
      </c>
      <c r="J22" t="s">
        <v>129</v>
      </c>
      <c r="K22" s="17">
        <v>500</v>
      </c>
      <c r="L22" s="22">
        <f t="shared" si="1"/>
        <v>1550.0344122156293</v>
      </c>
    </row>
    <row r="23" spans="1:12" x14ac:dyDescent="0.25">
      <c r="A23" t="s">
        <v>31</v>
      </c>
      <c r="B23" s="7">
        <v>11057</v>
      </c>
      <c r="C23" s="7"/>
      <c r="D23" s="7">
        <f t="shared" si="2"/>
        <v>11057</v>
      </c>
      <c r="F23" s="8">
        <f t="shared" si="0"/>
        <v>3.8703047134269856E-3</v>
      </c>
      <c r="H23" s="10">
        <f t="shared" si="3"/>
        <v>893.16335840204749</v>
      </c>
      <c r="I23">
        <v>492</v>
      </c>
      <c r="J23" t="s">
        <v>131</v>
      </c>
      <c r="K23" s="17">
        <v>500</v>
      </c>
      <c r="L23" s="22">
        <f t="shared" si="1"/>
        <v>1393.1633584020474</v>
      </c>
    </row>
    <row r="24" spans="1:12" x14ac:dyDescent="0.25">
      <c r="A24" t="s">
        <v>86</v>
      </c>
      <c r="B24" s="7">
        <v>21879</v>
      </c>
      <c r="C24" s="7"/>
      <c r="D24" s="7">
        <f t="shared" si="2"/>
        <v>21879</v>
      </c>
      <c r="F24" s="8">
        <f t="shared" si="0"/>
        <v>7.6583518879505307E-3</v>
      </c>
      <c r="H24" s="10">
        <f t="shared" si="3"/>
        <v>1767.3438652870034</v>
      </c>
      <c r="I24">
        <v>2419</v>
      </c>
      <c r="J24" t="s">
        <v>128</v>
      </c>
      <c r="K24" s="17">
        <v>750</v>
      </c>
      <c r="L24" s="22">
        <f t="shared" si="1"/>
        <v>2517.3438652870036</v>
      </c>
    </row>
    <row r="25" spans="1:12" x14ac:dyDescent="0.25">
      <c r="A25" t="s">
        <v>54</v>
      </c>
      <c r="B25" s="7">
        <v>13278</v>
      </c>
      <c r="C25" s="7"/>
      <c r="D25" s="7">
        <f t="shared" si="2"/>
        <v>13278</v>
      </c>
      <c r="F25" s="8">
        <f t="shared" si="0"/>
        <v>4.6477259640846083E-3</v>
      </c>
      <c r="H25" s="10">
        <f t="shared" si="3"/>
        <v>1072.571499761453</v>
      </c>
      <c r="I25">
        <v>695</v>
      </c>
      <c r="J25" t="s">
        <v>130</v>
      </c>
      <c r="K25" s="17">
        <v>500</v>
      </c>
      <c r="L25" s="22">
        <f t="shared" si="1"/>
        <v>1572.571499761453</v>
      </c>
    </row>
    <row r="26" spans="1:12" x14ac:dyDescent="0.25">
      <c r="A26" t="s">
        <v>44</v>
      </c>
      <c r="B26" s="7">
        <v>9684</v>
      </c>
      <c r="C26" s="7"/>
      <c r="D26" s="7">
        <f t="shared" si="2"/>
        <v>9684</v>
      </c>
      <c r="F26" s="8">
        <f t="shared" si="0"/>
        <v>3.3897106669826291E-3</v>
      </c>
      <c r="H26" s="10">
        <f t="shared" si="3"/>
        <v>782.25503868729572</v>
      </c>
      <c r="I26">
        <v>362</v>
      </c>
      <c r="J26" t="s">
        <v>131</v>
      </c>
      <c r="K26" s="17">
        <v>500</v>
      </c>
      <c r="L26" s="22">
        <f t="shared" si="1"/>
        <v>1282.2550386872958</v>
      </c>
    </row>
    <row r="27" spans="1:12" x14ac:dyDescent="0.25">
      <c r="A27" t="s">
        <v>35</v>
      </c>
      <c r="B27" s="7">
        <v>9519</v>
      </c>
      <c r="C27" s="7"/>
      <c r="D27" s="7">
        <f t="shared" si="2"/>
        <v>9519</v>
      </c>
      <c r="F27" s="8">
        <f t="shared" si="0"/>
        <v>3.3319553737100006E-3</v>
      </c>
      <c r="H27" s="10">
        <f t="shared" si="3"/>
        <v>768.92665357955059</v>
      </c>
      <c r="I27">
        <v>857</v>
      </c>
      <c r="J27" t="s">
        <v>130</v>
      </c>
      <c r="K27" s="17">
        <v>500</v>
      </c>
      <c r="L27" s="22">
        <f t="shared" si="1"/>
        <v>1268.9266535795505</v>
      </c>
    </row>
    <row r="28" spans="1:12" x14ac:dyDescent="0.25">
      <c r="A28" t="s">
        <v>84</v>
      </c>
      <c r="B28" s="7">
        <v>20866</v>
      </c>
      <c r="C28" s="7"/>
      <c r="D28" s="7">
        <f t="shared" si="2"/>
        <v>20866</v>
      </c>
      <c r="F28" s="8">
        <f t="shared" si="0"/>
        <v>7.3037693904646362E-3</v>
      </c>
      <c r="H28" s="10">
        <f t="shared" si="3"/>
        <v>1685.5156585346047</v>
      </c>
      <c r="I28">
        <v>1138</v>
      </c>
      <c r="J28" t="s">
        <v>129</v>
      </c>
      <c r="K28" s="17">
        <v>500</v>
      </c>
      <c r="L28" s="22">
        <f t="shared" si="1"/>
        <v>2185.5156585346049</v>
      </c>
    </row>
    <row r="29" spans="1:12" x14ac:dyDescent="0.25">
      <c r="A29" t="s">
        <v>30</v>
      </c>
      <c r="B29" s="7">
        <v>13597</v>
      </c>
      <c r="C29" s="7"/>
      <c r="D29" s="7">
        <f t="shared" si="2"/>
        <v>13597</v>
      </c>
      <c r="F29" s="8">
        <f t="shared" si="0"/>
        <v>4.7593861977450235E-3</v>
      </c>
      <c r="H29" s="10">
        <f t="shared" si="3"/>
        <v>1098.3397109697603</v>
      </c>
      <c r="I29">
        <v>2021</v>
      </c>
      <c r="J29" t="s">
        <v>128</v>
      </c>
      <c r="K29" s="17">
        <v>750</v>
      </c>
      <c r="L29" s="22">
        <f t="shared" si="1"/>
        <v>1848.3397109697603</v>
      </c>
    </row>
    <row r="30" spans="1:12" x14ac:dyDescent="0.25">
      <c r="A30" t="s">
        <v>37</v>
      </c>
      <c r="B30" s="7">
        <v>11321</v>
      </c>
      <c r="C30" s="7"/>
      <c r="D30" s="7">
        <f t="shared" si="2"/>
        <v>11321</v>
      </c>
      <c r="F30" s="8">
        <f t="shared" si="0"/>
        <v>3.9627131826631906E-3</v>
      </c>
      <c r="H30" s="10">
        <f t="shared" si="3"/>
        <v>914.48877457443962</v>
      </c>
      <c r="I30">
        <v>276</v>
      </c>
      <c r="J30" t="s">
        <v>131</v>
      </c>
      <c r="K30" s="17">
        <v>500</v>
      </c>
      <c r="L30" s="22">
        <f t="shared" si="1"/>
        <v>1414.4887745744395</v>
      </c>
    </row>
    <row r="31" spans="1:12" x14ac:dyDescent="0.25">
      <c r="A31" t="s">
        <v>48</v>
      </c>
      <c r="B31" s="7">
        <v>10106</v>
      </c>
      <c r="C31" s="7"/>
      <c r="D31" s="7">
        <f t="shared" si="2"/>
        <v>10106</v>
      </c>
      <c r="F31" s="8">
        <f t="shared" si="0"/>
        <v>3.5374242049283815E-3</v>
      </c>
      <c r="H31" s="10">
        <f t="shared" si="3"/>
        <v>816.34339332649824</v>
      </c>
      <c r="I31">
        <v>625</v>
      </c>
      <c r="J31" t="s">
        <v>130</v>
      </c>
      <c r="K31" s="17">
        <v>500</v>
      </c>
      <c r="L31" s="22">
        <f t="shared" si="1"/>
        <v>1316.3433933264982</v>
      </c>
    </row>
    <row r="32" spans="1:12" x14ac:dyDescent="0.25">
      <c r="A32" t="s">
        <v>87</v>
      </c>
      <c r="B32" s="7">
        <v>30389</v>
      </c>
      <c r="C32" s="7"/>
      <c r="D32" s="7">
        <f t="shared" si="2"/>
        <v>30389</v>
      </c>
      <c r="F32" s="8">
        <f t="shared" si="0"/>
        <v>1.0637124892496398E-2</v>
      </c>
      <c r="H32" s="10">
        <f t="shared" si="3"/>
        <v>2454.7654244804035</v>
      </c>
      <c r="I32">
        <v>2810</v>
      </c>
      <c r="J32" t="s">
        <v>128</v>
      </c>
      <c r="K32" s="17">
        <v>750</v>
      </c>
      <c r="L32" s="22">
        <f t="shared" si="1"/>
        <v>3204.7654244804035</v>
      </c>
    </row>
    <row r="33" spans="1:12" x14ac:dyDescent="0.25">
      <c r="A33" t="s">
        <v>101</v>
      </c>
      <c r="B33" s="7">
        <v>45689</v>
      </c>
      <c r="C33" s="7"/>
      <c r="D33" s="7">
        <f t="shared" si="2"/>
        <v>45689</v>
      </c>
      <c r="F33" s="8">
        <f t="shared" si="0"/>
        <v>1.5992615723231036E-2</v>
      </c>
      <c r="H33" s="10">
        <f t="shared" si="3"/>
        <v>3690.6702253804065</v>
      </c>
      <c r="I33">
        <v>3001</v>
      </c>
      <c r="J33" t="s">
        <v>127</v>
      </c>
      <c r="K33" s="17">
        <v>1500</v>
      </c>
      <c r="L33" s="22">
        <f t="shared" si="1"/>
        <v>5190.6702253804069</v>
      </c>
    </row>
    <row r="34" spans="1:12" x14ac:dyDescent="0.25">
      <c r="A34" t="s">
        <v>85</v>
      </c>
      <c r="B34" s="7">
        <v>24449</v>
      </c>
      <c r="C34" s="7"/>
      <c r="D34" s="7">
        <f t="shared" si="2"/>
        <v>24449</v>
      </c>
      <c r="F34" s="8">
        <f t="shared" si="0"/>
        <v>8.5579343346817733E-3</v>
      </c>
      <c r="H34" s="10">
        <f t="shared" si="3"/>
        <v>1974.9435606015791</v>
      </c>
      <c r="I34">
        <v>1522</v>
      </c>
      <c r="J34" t="s">
        <v>129</v>
      </c>
      <c r="K34" s="17">
        <v>500</v>
      </c>
      <c r="L34" s="22">
        <f t="shared" ref="L34:L65" si="4">SUM(H34+K34)</f>
        <v>2474.9435606015791</v>
      </c>
    </row>
    <row r="35" spans="1:12" x14ac:dyDescent="0.25">
      <c r="A35" t="s">
        <v>104</v>
      </c>
      <c r="B35" s="19">
        <v>139646</v>
      </c>
      <c r="C35" s="7"/>
      <c r="D35" s="7">
        <f t="shared" si="2"/>
        <v>139646</v>
      </c>
      <c r="F35" s="8">
        <f t="shared" ref="F35:F66" si="5">D35/$D$111</f>
        <v>4.8880579905148304E-2</v>
      </c>
      <c r="H35" s="10">
        <f t="shared" si="3"/>
        <v>11280.337374279852</v>
      </c>
      <c r="I35">
        <v>20043</v>
      </c>
      <c r="J35" s="17" t="s">
        <v>125</v>
      </c>
      <c r="K35" s="17">
        <v>15000</v>
      </c>
      <c r="L35" s="22">
        <f t="shared" si="4"/>
        <v>26280.33737427985</v>
      </c>
    </row>
    <row r="36" spans="1:12" x14ac:dyDescent="0.25">
      <c r="A36" t="s">
        <v>68</v>
      </c>
      <c r="B36" s="7">
        <v>15842</v>
      </c>
      <c r="C36" s="7"/>
      <c r="D36" s="7">
        <f t="shared" si="2"/>
        <v>15842</v>
      </c>
      <c r="F36" s="8">
        <f t="shared" si="5"/>
        <v>5.5452082183332103E-3</v>
      </c>
      <c r="H36" s="10">
        <f t="shared" si="3"/>
        <v>1279.6865265266561</v>
      </c>
      <c r="I36">
        <v>879</v>
      </c>
      <c r="J36" t="s">
        <v>130</v>
      </c>
      <c r="K36" s="17">
        <v>500</v>
      </c>
      <c r="L36" s="22">
        <f t="shared" si="4"/>
        <v>1779.6865265266561</v>
      </c>
    </row>
    <row r="37" spans="1:12" x14ac:dyDescent="0.25">
      <c r="A37" t="s">
        <v>100</v>
      </c>
      <c r="B37" s="7">
        <v>47272</v>
      </c>
      <c r="C37" s="7"/>
      <c r="D37" s="7">
        <f t="shared" si="2"/>
        <v>47272</v>
      </c>
      <c r="F37" s="8">
        <f t="shared" si="5"/>
        <v>1.6546716506567825E-2</v>
      </c>
      <c r="H37" s="10">
        <f t="shared" si="3"/>
        <v>3818.5419443231967</v>
      </c>
      <c r="I37">
        <v>2008</v>
      </c>
      <c r="J37" t="s">
        <v>128</v>
      </c>
      <c r="K37" s="17">
        <v>750</v>
      </c>
      <c r="L37" s="22">
        <f t="shared" si="4"/>
        <v>4568.5419443231967</v>
      </c>
    </row>
    <row r="38" spans="1:12" x14ac:dyDescent="0.25">
      <c r="A38" t="s">
        <v>69</v>
      </c>
      <c r="B38" s="7">
        <v>61479</v>
      </c>
      <c r="C38" s="7"/>
      <c r="D38" s="7">
        <f t="shared" si="2"/>
        <v>61479</v>
      </c>
      <c r="F38" s="8">
        <f t="shared" si="5"/>
        <v>2.1519622273381354E-2</v>
      </c>
      <c r="H38" s="10">
        <f t="shared" si="3"/>
        <v>4966.1562911458332</v>
      </c>
      <c r="I38">
        <v>7305</v>
      </c>
      <c r="J38" t="s">
        <v>126</v>
      </c>
      <c r="K38" s="17">
        <v>5000</v>
      </c>
      <c r="L38" s="22">
        <f t="shared" si="4"/>
        <v>9966.1562911458332</v>
      </c>
    </row>
    <row r="39" spans="1:12" x14ac:dyDescent="0.25">
      <c r="A39" t="s">
        <v>90</v>
      </c>
      <c r="B39" s="7">
        <v>23231</v>
      </c>
      <c r="C39" s="7"/>
      <c r="D39" s="7">
        <f t="shared" si="2"/>
        <v>23231</v>
      </c>
      <c r="F39" s="8">
        <f t="shared" si="5"/>
        <v>8.131595260705643E-3</v>
      </c>
      <c r="H39" s="10">
        <f t="shared" si="3"/>
        <v>1876.5558450789513</v>
      </c>
      <c r="I39">
        <v>2213</v>
      </c>
      <c r="J39" t="s">
        <v>128</v>
      </c>
      <c r="K39" s="17">
        <v>750</v>
      </c>
      <c r="L39" s="22">
        <f t="shared" si="4"/>
        <v>2626.5558450789513</v>
      </c>
    </row>
    <row r="40" spans="1:12" x14ac:dyDescent="0.25">
      <c r="A40" t="s">
        <v>96</v>
      </c>
      <c r="B40" s="7">
        <v>30282</v>
      </c>
      <c r="C40" s="7"/>
      <c r="D40" s="7">
        <f t="shared" si="2"/>
        <v>30282</v>
      </c>
      <c r="F40" s="8">
        <f t="shared" si="5"/>
        <v>1.0599671459889298E-2</v>
      </c>
      <c r="H40" s="10">
        <f t="shared" si="3"/>
        <v>2446.1221686832596</v>
      </c>
      <c r="I40">
        <v>1788</v>
      </c>
      <c r="J40" t="s">
        <v>129</v>
      </c>
      <c r="K40" s="17">
        <v>500</v>
      </c>
      <c r="L40" s="22">
        <f t="shared" si="4"/>
        <v>2946.1221686832596</v>
      </c>
    </row>
    <row r="41" spans="1:12" x14ac:dyDescent="0.25">
      <c r="A41" t="s">
        <v>62</v>
      </c>
      <c r="B41" s="7">
        <v>14751</v>
      </c>
      <c r="C41" s="7"/>
      <c r="D41" s="7">
        <f t="shared" si="2"/>
        <v>14751</v>
      </c>
      <c r="F41" s="8">
        <f t="shared" si="5"/>
        <v>5.1633232185729818E-3</v>
      </c>
      <c r="H41" s="10">
        <f t="shared" si="3"/>
        <v>1191.557628632414</v>
      </c>
      <c r="I41">
        <v>491</v>
      </c>
      <c r="J41" t="s">
        <v>131</v>
      </c>
      <c r="K41" s="17">
        <v>500</v>
      </c>
      <c r="L41" s="22">
        <f t="shared" si="4"/>
        <v>1691.557628632414</v>
      </c>
    </row>
    <row r="42" spans="1:12" x14ac:dyDescent="0.25">
      <c r="A42" t="s">
        <v>5</v>
      </c>
      <c r="B42" s="7">
        <v>80021</v>
      </c>
      <c r="C42" s="7"/>
      <c r="D42" s="7">
        <f t="shared" si="2"/>
        <v>80021</v>
      </c>
      <c r="F42" s="8">
        <f t="shared" si="5"/>
        <v>2.8009917108903031E-2</v>
      </c>
      <c r="H42" s="10">
        <f t="shared" si="3"/>
        <v>6463.9436648901374</v>
      </c>
      <c r="I42">
        <v>28118</v>
      </c>
      <c r="J42" t="s">
        <v>124</v>
      </c>
      <c r="K42" s="17">
        <v>20000</v>
      </c>
      <c r="L42" s="22">
        <f t="shared" si="4"/>
        <v>26463.943664890139</v>
      </c>
    </row>
    <row r="43" spans="1:12" x14ac:dyDescent="0.25">
      <c r="A43" t="s">
        <v>97</v>
      </c>
      <c r="B43" s="7">
        <v>35043</v>
      </c>
      <c r="C43" s="7"/>
      <c r="D43" s="7">
        <f t="shared" si="2"/>
        <v>35043</v>
      </c>
      <c r="F43" s="8">
        <f t="shared" si="5"/>
        <v>1.2266174194864959E-2</v>
      </c>
      <c r="H43" s="10">
        <f t="shared" si="3"/>
        <v>2830.7066626103779</v>
      </c>
      <c r="I43">
        <v>3274</v>
      </c>
      <c r="J43" t="s">
        <v>127</v>
      </c>
      <c r="K43" s="17">
        <v>1500</v>
      </c>
      <c r="L43" s="22">
        <f t="shared" si="4"/>
        <v>4330.7066626103779</v>
      </c>
    </row>
    <row r="44" spans="1:12" x14ac:dyDescent="0.25">
      <c r="A44" t="s">
        <v>23</v>
      </c>
      <c r="B44" s="7">
        <v>11136</v>
      </c>
      <c r="C44" s="7"/>
      <c r="D44" s="7">
        <f t="shared" si="2"/>
        <v>11136</v>
      </c>
      <c r="F44" s="8">
        <f t="shared" si="5"/>
        <v>3.8979572477817592E-3</v>
      </c>
      <c r="H44" s="10">
        <f t="shared" si="3"/>
        <v>899.54482763545275</v>
      </c>
      <c r="I44">
        <v>789</v>
      </c>
      <c r="J44" t="s">
        <v>130</v>
      </c>
      <c r="K44" s="17">
        <v>500</v>
      </c>
      <c r="L44" s="22">
        <f t="shared" si="4"/>
        <v>1399.5448276354527</v>
      </c>
    </row>
    <row r="45" spans="1:12" x14ac:dyDescent="0.25">
      <c r="A45" t="s">
        <v>98</v>
      </c>
      <c r="B45" s="7">
        <v>29713</v>
      </c>
      <c r="C45" s="7"/>
      <c r="D45" s="7">
        <f t="shared" si="2"/>
        <v>29713</v>
      </c>
      <c r="F45" s="8">
        <f t="shared" si="5"/>
        <v>1.0400503206118841E-2</v>
      </c>
      <c r="H45" s="10">
        <f t="shared" si="3"/>
        <v>2400.1594345844296</v>
      </c>
      <c r="I45">
        <v>936</v>
      </c>
      <c r="J45" t="s">
        <v>130</v>
      </c>
      <c r="K45" s="17">
        <v>500</v>
      </c>
      <c r="L45" s="22">
        <f t="shared" si="4"/>
        <v>2900.1594345844296</v>
      </c>
    </row>
    <row r="46" spans="1:12" x14ac:dyDescent="0.25">
      <c r="A46" t="s">
        <v>1</v>
      </c>
      <c r="B46" s="7">
        <v>1794</v>
      </c>
      <c r="C46" s="7"/>
      <c r="D46" s="7">
        <f t="shared" si="2"/>
        <v>1794</v>
      </c>
      <c r="F46" s="8">
        <f t="shared" si="5"/>
        <v>6.279575523096692E-4</v>
      </c>
      <c r="H46" s="10">
        <f t="shared" si="3"/>
        <v>144.91589626239244</v>
      </c>
      <c r="I46">
        <v>130</v>
      </c>
      <c r="J46" t="s">
        <v>131</v>
      </c>
      <c r="K46" s="17">
        <v>500</v>
      </c>
      <c r="L46" s="22">
        <f t="shared" si="4"/>
        <v>644.91589626239238</v>
      </c>
    </row>
    <row r="47" spans="1:12" x14ac:dyDescent="0.25">
      <c r="A47" t="s">
        <v>99</v>
      </c>
      <c r="B47" s="7">
        <v>36068</v>
      </c>
      <c r="C47" s="7"/>
      <c r="D47" s="7">
        <f t="shared" si="2"/>
        <v>36068</v>
      </c>
      <c r="F47" s="8">
        <f t="shared" si="5"/>
        <v>1.2624957077316135E-2</v>
      </c>
      <c r="H47" s="10">
        <f t="shared" si="3"/>
        <v>2913.5042064615218</v>
      </c>
      <c r="I47">
        <v>3287</v>
      </c>
      <c r="J47" t="s">
        <v>127</v>
      </c>
      <c r="K47" s="17">
        <v>1500</v>
      </c>
      <c r="L47" s="22">
        <f t="shared" si="4"/>
        <v>4413.5042064615218</v>
      </c>
    </row>
    <row r="48" spans="1:12" x14ac:dyDescent="0.25">
      <c r="A48" t="s">
        <v>105</v>
      </c>
      <c r="B48" s="7">
        <v>103947</v>
      </c>
      <c r="C48" s="7"/>
      <c r="D48" s="7">
        <f t="shared" si="2"/>
        <v>103947</v>
      </c>
      <c r="F48" s="8">
        <f t="shared" si="5"/>
        <v>3.6384784665514591E-2</v>
      </c>
      <c r="H48" s="10">
        <f t="shared" si="3"/>
        <v>8396.6402836047419</v>
      </c>
      <c r="I48">
        <v>24909</v>
      </c>
      <c r="J48" t="s">
        <v>125</v>
      </c>
      <c r="K48" s="17">
        <v>15000</v>
      </c>
      <c r="L48" s="22">
        <f t="shared" si="4"/>
        <v>23396.640283604742</v>
      </c>
    </row>
    <row r="49" spans="1:12" x14ac:dyDescent="0.25">
      <c r="A49" t="s">
        <v>50</v>
      </c>
      <c r="B49" s="7">
        <v>38128</v>
      </c>
      <c r="C49" s="7"/>
      <c r="D49" s="7">
        <f t="shared" si="2"/>
        <v>38128</v>
      </c>
      <c r="F49" s="8">
        <f t="shared" si="5"/>
        <v>1.3346023163022891E-2</v>
      </c>
      <c r="H49" s="10">
        <f t="shared" si="3"/>
        <v>3079.9070750794308</v>
      </c>
      <c r="I49">
        <v>4157</v>
      </c>
      <c r="J49" t="s">
        <v>127</v>
      </c>
      <c r="K49" s="17">
        <v>1500</v>
      </c>
      <c r="L49" s="22">
        <f t="shared" si="4"/>
        <v>4579.9070750794308</v>
      </c>
    </row>
    <row r="50" spans="1:12" x14ac:dyDescent="0.25">
      <c r="A50" t="s">
        <v>66</v>
      </c>
      <c r="B50" s="7">
        <v>16938</v>
      </c>
      <c r="C50" s="7"/>
      <c r="D50" s="7">
        <f t="shared" si="2"/>
        <v>16938</v>
      </c>
      <c r="F50" s="8">
        <f t="shared" si="5"/>
        <v>5.928843378495639E-3</v>
      </c>
      <c r="H50" s="10">
        <f t="shared" si="3"/>
        <v>1368.2193148787085</v>
      </c>
      <c r="I50">
        <v>1553</v>
      </c>
      <c r="J50" t="s">
        <v>129</v>
      </c>
      <c r="K50" s="17">
        <v>500</v>
      </c>
      <c r="L50" s="22">
        <f t="shared" si="4"/>
        <v>1868.2193148787085</v>
      </c>
    </row>
    <row r="51" spans="1:12" x14ac:dyDescent="0.25">
      <c r="A51" t="s">
        <v>79</v>
      </c>
      <c r="B51" s="7">
        <v>21959</v>
      </c>
      <c r="C51" s="7"/>
      <c r="D51" s="7">
        <f t="shared" si="2"/>
        <v>21959</v>
      </c>
      <c r="F51" s="8">
        <f t="shared" si="5"/>
        <v>7.6863544543857446E-3</v>
      </c>
      <c r="H51" s="10">
        <f t="shared" si="3"/>
        <v>1773.8061126119708</v>
      </c>
      <c r="I51">
        <v>1019</v>
      </c>
      <c r="J51" t="s">
        <v>129</v>
      </c>
      <c r="K51" s="17">
        <v>500</v>
      </c>
      <c r="L51" s="22">
        <f t="shared" si="4"/>
        <v>2273.806112611971</v>
      </c>
    </row>
    <row r="52" spans="1:12" x14ac:dyDescent="0.25">
      <c r="A52" t="s">
        <v>14</v>
      </c>
      <c r="B52" s="7">
        <v>5195</v>
      </c>
      <c r="C52" s="7"/>
      <c r="D52" s="7">
        <f t="shared" si="2"/>
        <v>5195</v>
      </c>
      <c r="F52" s="8">
        <f t="shared" si="5"/>
        <v>1.8184166578866952E-3</v>
      </c>
      <c r="H52" s="10">
        <f t="shared" si="3"/>
        <v>419.64218566506617</v>
      </c>
      <c r="I52">
        <v>114</v>
      </c>
      <c r="J52" t="s">
        <v>131</v>
      </c>
      <c r="K52" s="17">
        <v>500</v>
      </c>
      <c r="L52" s="22">
        <f t="shared" si="4"/>
        <v>919.64218566506611</v>
      </c>
    </row>
    <row r="53" spans="1:12" x14ac:dyDescent="0.25">
      <c r="A53" t="s">
        <v>64</v>
      </c>
      <c r="B53" s="7">
        <v>7813</v>
      </c>
      <c r="C53" s="7"/>
      <c r="D53" s="7">
        <f>IF(B53&gt;1500,B53,0)</f>
        <v>7813</v>
      </c>
      <c r="F53" s="8">
        <f t="shared" si="5"/>
        <v>2.7348006444790664E-3</v>
      </c>
      <c r="H53" s="10">
        <f t="shared" si="3"/>
        <v>631.11922937462214</v>
      </c>
      <c r="I53">
        <v>512</v>
      </c>
      <c r="J53" t="s">
        <v>130</v>
      </c>
      <c r="K53" s="17">
        <v>500</v>
      </c>
      <c r="L53" s="22">
        <f t="shared" si="4"/>
        <v>1131.1192293746221</v>
      </c>
    </row>
    <row r="54" spans="1:12" x14ac:dyDescent="0.25">
      <c r="A54" t="s">
        <v>20</v>
      </c>
      <c r="B54" s="7">
        <v>37039</v>
      </c>
      <c r="C54" s="7"/>
      <c r="D54" s="7">
        <f>IF(B54&gt;1500,B54,0)</f>
        <v>37039</v>
      </c>
      <c r="F54" s="8">
        <f t="shared" si="5"/>
        <v>1.2964838227423543E-2</v>
      </c>
      <c r="H54" s="10">
        <f t="shared" si="3"/>
        <v>2991.9397333683128</v>
      </c>
      <c r="I54">
        <v>5588</v>
      </c>
      <c r="J54" t="s">
        <v>126</v>
      </c>
      <c r="K54" s="17">
        <v>5000</v>
      </c>
      <c r="L54" s="22">
        <f t="shared" si="4"/>
        <v>7991.9397333683128</v>
      </c>
    </row>
    <row r="55" spans="1:12" x14ac:dyDescent="0.25">
      <c r="A55" t="s">
        <v>40</v>
      </c>
      <c r="B55" s="7">
        <v>46833</v>
      </c>
      <c r="C55" s="7"/>
      <c r="D55" s="7">
        <f>IF(B55&gt;1500,B55,0)</f>
        <v>46833</v>
      </c>
      <c r="F55" s="8">
        <f t="shared" si="5"/>
        <v>1.6393052423254593E-2</v>
      </c>
      <c r="H55" s="10">
        <f t="shared" si="3"/>
        <v>3783.080362127439</v>
      </c>
      <c r="I55">
        <v>5776</v>
      </c>
      <c r="J55" t="s">
        <v>126</v>
      </c>
      <c r="K55" s="17">
        <v>5000</v>
      </c>
      <c r="L55" s="22">
        <f t="shared" si="4"/>
        <v>8783.080362127439</v>
      </c>
    </row>
    <row r="56" spans="1:12" x14ac:dyDescent="0.25">
      <c r="A56" t="s">
        <v>52</v>
      </c>
      <c r="B56" s="7">
        <v>14884</v>
      </c>
      <c r="C56" s="7"/>
      <c r="D56" s="7">
        <f t="shared" si="2"/>
        <v>14884</v>
      </c>
      <c r="F56" s="8">
        <f t="shared" si="5"/>
        <v>5.2098774852715251E-3</v>
      </c>
      <c r="H56" s="10">
        <f t="shared" si="3"/>
        <v>1202.3011148101723</v>
      </c>
      <c r="I56">
        <v>2248</v>
      </c>
      <c r="J56" t="s">
        <v>128</v>
      </c>
      <c r="K56" s="17">
        <v>750</v>
      </c>
      <c r="L56" s="22">
        <f t="shared" si="4"/>
        <v>1952.3011148101723</v>
      </c>
    </row>
    <row r="57" spans="1:12" x14ac:dyDescent="0.25">
      <c r="A57" t="s">
        <v>94</v>
      </c>
      <c r="B57" s="7">
        <v>30805</v>
      </c>
      <c r="C57" s="7"/>
      <c r="D57" s="7">
        <f t="shared" si="2"/>
        <v>30805</v>
      </c>
      <c r="F57" s="8">
        <f t="shared" si="5"/>
        <v>1.078273823795951E-2</v>
      </c>
      <c r="H57" s="10">
        <f t="shared" si="3"/>
        <v>2488.3691105702337</v>
      </c>
      <c r="I57">
        <v>1919</v>
      </c>
      <c r="J57" t="s">
        <v>129</v>
      </c>
      <c r="K57" s="17">
        <v>500</v>
      </c>
      <c r="L57" s="22">
        <f t="shared" si="4"/>
        <v>2988.3691105702337</v>
      </c>
    </row>
    <row r="58" spans="1:12" x14ac:dyDescent="0.25">
      <c r="A58" t="s">
        <v>72</v>
      </c>
      <c r="B58" s="7">
        <v>17380</v>
      </c>
      <c r="C58" s="7"/>
      <c r="D58" s="7">
        <f t="shared" si="2"/>
        <v>17380</v>
      </c>
      <c r="F58" s="8">
        <f t="shared" si="5"/>
        <v>6.0835575580501953E-3</v>
      </c>
      <c r="H58" s="10">
        <f t="shared" si="3"/>
        <v>1403.9232313491532</v>
      </c>
      <c r="I58">
        <v>814</v>
      </c>
      <c r="J58" t="s">
        <v>130</v>
      </c>
      <c r="K58" s="17">
        <v>500</v>
      </c>
      <c r="L58" s="22">
        <f t="shared" si="4"/>
        <v>1903.9232313491532</v>
      </c>
    </row>
    <row r="59" spans="1:12" x14ac:dyDescent="0.25">
      <c r="A59" t="s">
        <v>91</v>
      </c>
      <c r="B59" s="7">
        <v>32705</v>
      </c>
      <c r="C59" s="7"/>
      <c r="D59" s="7">
        <f t="shared" si="2"/>
        <v>32705</v>
      </c>
      <c r="F59" s="8">
        <f t="shared" si="5"/>
        <v>1.1447799190795837E-2</v>
      </c>
      <c r="H59" s="10">
        <f t="shared" si="3"/>
        <v>2641.8474845382079</v>
      </c>
      <c r="I59">
        <v>1969</v>
      </c>
      <c r="J59" t="s">
        <v>129</v>
      </c>
      <c r="K59" s="17">
        <v>500</v>
      </c>
      <c r="L59" s="22">
        <f t="shared" si="4"/>
        <v>3141.8474845382079</v>
      </c>
    </row>
    <row r="60" spans="1:12" x14ac:dyDescent="0.25">
      <c r="A60" t="s">
        <v>95</v>
      </c>
      <c r="B60" s="7">
        <v>27162</v>
      </c>
      <c r="C60" s="7"/>
      <c r="D60" s="7">
        <f t="shared" si="2"/>
        <v>27162</v>
      </c>
      <c r="F60" s="8">
        <f t="shared" si="5"/>
        <v>9.5075713689159614E-3</v>
      </c>
      <c r="H60" s="10">
        <f t="shared" si="3"/>
        <v>2194.094523009534</v>
      </c>
      <c r="I60">
        <v>1623</v>
      </c>
      <c r="J60" t="s">
        <v>129</v>
      </c>
      <c r="K60" s="17">
        <v>500</v>
      </c>
      <c r="L60" s="22">
        <f t="shared" si="4"/>
        <v>2694.094523009534</v>
      </c>
    </row>
    <row r="61" spans="1:12" x14ac:dyDescent="0.25">
      <c r="A61" t="s">
        <v>55</v>
      </c>
      <c r="B61" s="7">
        <v>113353</v>
      </c>
      <c r="C61" s="7"/>
      <c r="D61" s="7">
        <f t="shared" si="2"/>
        <v>113353</v>
      </c>
      <c r="F61" s="8">
        <f t="shared" si="5"/>
        <v>3.9677186414134855E-2</v>
      </c>
      <c r="H61" s="10">
        <f t="shared" si="3"/>
        <v>9156.4390128377763</v>
      </c>
      <c r="I61">
        <v>11471</v>
      </c>
      <c r="J61" t="s">
        <v>125</v>
      </c>
      <c r="K61" s="17">
        <v>15000</v>
      </c>
      <c r="L61" s="22">
        <f t="shared" si="4"/>
        <v>24156.439012837778</v>
      </c>
    </row>
    <row r="62" spans="1:12" x14ac:dyDescent="0.25">
      <c r="A62" t="s">
        <v>39</v>
      </c>
      <c r="B62" s="7">
        <v>7005</v>
      </c>
      <c r="C62" s="7"/>
      <c r="D62" s="7">
        <f t="shared" si="2"/>
        <v>7005</v>
      </c>
      <c r="F62" s="8">
        <f t="shared" si="5"/>
        <v>2.4519747234834073E-3</v>
      </c>
      <c r="H62" s="10">
        <f t="shared" si="3"/>
        <v>565.85053139245213</v>
      </c>
      <c r="I62">
        <v>159</v>
      </c>
      <c r="J62" t="s">
        <v>131</v>
      </c>
      <c r="K62" s="17">
        <v>500</v>
      </c>
      <c r="L62" s="22">
        <f t="shared" si="4"/>
        <v>1065.850531392452</v>
      </c>
    </row>
    <row r="63" spans="1:12" x14ac:dyDescent="0.25">
      <c r="A63" t="s">
        <v>8</v>
      </c>
      <c r="B63" s="7">
        <v>191223</v>
      </c>
      <c r="C63" s="7"/>
      <c r="D63" s="7">
        <f t="shared" si="2"/>
        <v>191223</v>
      </c>
      <c r="F63" s="8">
        <f t="shared" si="5"/>
        <v>6.6934184518011072E-2</v>
      </c>
      <c r="H63" s="10">
        <f t="shared" si="3"/>
        <v>15446.629002777852</v>
      </c>
      <c r="I63">
        <v>63568</v>
      </c>
      <c r="J63" t="s">
        <v>124</v>
      </c>
      <c r="K63" s="17">
        <v>20000</v>
      </c>
      <c r="L63" s="22">
        <f t="shared" si="4"/>
        <v>35446.629002777852</v>
      </c>
    </row>
    <row r="64" spans="1:12" x14ac:dyDescent="0.25">
      <c r="A64" t="s">
        <v>45</v>
      </c>
      <c r="B64" s="7">
        <v>13091</v>
      </c>
      <c r="C64" s="7"/>
      <c r="D64" s="7">
        <f t="shared" si="2"/>
        <v>13091</v>
      </c>
      <c r="F64" s="8">
        <f t="shared" si="5"/>
        <v>4.582269965042296E-3</v>
      </c>
      <c r="H64" s="10">
        <f t="shared" si="3"/>
        <v>1057.4659966393419</v>
      </c>
      <c r="I64">
        <v>816</v>
      </c>
      <c r="J64" t="s">
        <v>130</v>
      </c>
      <c r="K64" s="17">
        <v>500</v>
      </c>
      <c r="L64" s="22">
        <f t="shared" si="4"/>
        <v>1557.4659966393419</v>
      </c>
    </row>
    <row r="65" spans="1:12" x14ac:dyDescent="0.25">
      <c r="A65" t="s">
        <v>80</v>
      </c>
      <c r="B65" s="7">
        <v>17169</v>
      </c>
      <c r="C65" s="7"/>
      <c r="D65" s="7">
        <f t="shared" si="2"/>
        <v>17169</v>
      </c>
      <c r="F65" s="8">
        <f t="shared" si="5"/>
        <v>6.0097007890773189E-3</v>
      </c>
      <c r="H65" s="10">
        <f t="shared" si="3"/>
        <v>1386.8790540295518</v>
      </c>
      <c r="I65">
        <v>2659</v>
      </c>
      <c r="J65" t="s">
        <v>128</v>
      </c>
      <c r="K65" s="17">
        <v>750</v>
      </c>
      <c r="L65" s="22">
        <f t="shared" si="4"/>
        <v>2136.8790540295518</v>
      </c>
    </row>
    <row r="66" spans="1:12" x14ac:dyDescent="0.25">
      <c r="A66" t="s">
        <v>103</v>
      </c>
      <c r="B66" s="7">
        <v>65588</v>
      </c>
      <c r="C66" s="7"/>
      <c r="D66" s="7">
        <f t="shared" si="2"/>
        <v>65588</v>
      </c>
      <c r="F66" s="8">
        <f t="shared" si="5"/>
        <v>2.2957904091910022E-2</v>
      </c>
      <c r="H66" s="10">
        <f t="shared" si="3"/>
        <v>5298.073469374468</v>
      </c>
      <c r="I66">
        <v>47</v>
      </c>
      <c r="J66" t="s">
        <v>131</v>
      </c>
      <c r="K66" s="17">
        <v>500</v>
      </c>
      <c r="L66" s="22">
        <f t="shared" ref="L66:L96" si="6">SUM(H66+K66)</f>
        <v>5798.073469374468</v>
      </c>
    </row>
    <row r="67" spans="1:12" x14ac:dyDescent="0.25">
      <c r="A67" t="s">
        <v>108</v>
      </c>
      <c r="B67" s="7">
        <v>1237</v>
      </c>
      <c r="C67" s="7"/>
      <c r="D67" s="7">
        <f t="shared" ref="D67" si="7">IF(B67&gt;1500,B67,0)</f>
        <v>0</v>
      </c>
      <c r="F67" s="8">
        <f t="shared" ref="F67:F101" si="8">D67/$D$111</f>
        <v>0</v>
      </c>
      <c r="H67" s="10">
        <f t="shared" ref="H67" si="9">F67*$H$2</f>
        <v>0</v>
      </c>
      <c r="I67">
        <v>0</v>
      </c>
      <c r="J67" t="s">
        <v>131</v>
      </c>
      <c r="K67" s="17">
        <v>500</v>
      </c>
      <c r="L67" s="22">
        <f t="shared" si="6"/>
        <v>500</v>
      </c>
    </row>
    <row r="68" spans="1:12" x14ac:dyDescent="0.25">
      <c r="A68" t="s">
        <v>13</v>
      </c>
      <c r="B68" s="7">
        <v>4356</v>
      </c>
      <c r="C68" s="7"/>
      <c r="D68" s="7">
        <f t="shared" ref="D68:D110" si="10">IF(B68&gt;1500,B68,0)</f>
        <v>4356</v>
      </c>
      <c r="F68" s="8">
        <f t="shared" si="8"/>
        <v>1.5247397423973907E-3</v>
      </c>
      <c r="H68" s="10">
        <f t="shared" ref="H68:H110" si="11">F68*$H$2</f>
        <v>351.8693668444713</v>
      </c>
      <c r="I68">
        <v>0</v>
      </c>
      <c r="J68" t="s">
        <v>131</v>
      </c>
      <c r="K68" s="17">
        <v>500</v>
      </c>
      <c r="L68" s="22">
        <f t="shared" si="6"/>
        <v>851.8693668444713</v>
      </c>
    </row>
    <row r="69" spans="1:12" x14ac:dyDescent="0.25">
      <c r="A69" t="s">
        <v>15</v>
      </c>
      <c r="B69" s="7">
        <v>8837</v>
      </c>
      <c r="C69" s="7"/>
      <c r="D69" s="7">
        <f t="shared" si="10"/>
        <v>8837</v>
      </c>
      <c r="F69" s="8">
        <f t="shared" si="8"/>
        <v>3.093233494849803E-3</v>
      </c>
      <c r="H69" s="10">
        <f t="shared" si="11"/>
        <v>713.83599513420404</v>
      </c>
      <c r="I69">
        <v>1217</v>
      </c>
      <c r="J69" t="s">
        <v>129</v>
      </c>
      <c r="K69" s="17">
        <v>500</v>
      </c>
      <c r="L69" s="22">
        <f t="shared" si="6"/>
        <v>1213.835995134204</v>
      </c>
    </row>
    <row r="70" spans="1:12" x14ac:dyDescent="0.25">
      <c r="A70" t="s">
        <v>71</v>
      </c>
      <c r="B70" s="7">
        <v>21114</v>
      </c>
      <c r="C70" s="7"/>
      <c r="D70" s="7">
        <f t="shared" si="10"/>
        <v>21114</v>
      </c>
      <c r="F70" s="8">
        <f t="shared" si="8"/>
        <v>7.3905773464137984E-3</v>
      </c>
      <c r="H70" s="10">
        <f t="shared" si="11"/>
        <v>1705.5486252420033</v>
      </c>
      <c r="I70">
        <v>1824</v>
      </c>
      <c r="J70" t="s">
        <v>129</v>
      </c>
      <c r="K70" s="17">
        <v>500</v>
      </c>
      <c r="L70" s="22">
        <f t="shared" si="6"/>
        <v>2205.5486252420033</v>
      </c>
    </row>
    <row r="71" spans="1:12" x14ac:dyDescent="0.25">
      <c r="A71" t="s">
        <v>12</v>
      </c>
      <c r="B71" s="7">
        <v>28793</v>
      </c>
      <c r="C71" s="7"/>
      <c r="D71" s="7">
        <f t="shared" si="10"/>
        <v>28793</v>
      </c>
      <c r="F71" s="8">
        <f t="shared" si="8"/>
        <v>1.0078473692113883E-2</v>
      </c>
      <c r="H71" s="10">
        <f t="shared" si="11"/>
        <v>2325.8435903473055</v>
      </c>
      <c r="I71">
        <v>4766</v>
      </c>
      <c r="J71" t="s">
        <v>127</v>
      </c>
      <c r="K71" s="17">
        <v>1500</v>
      </c>
      <c r="L71" s="22">
        <f t="shared" si="6"/>
        <v>3825.8435903473055</v>
      </c>
    </row>
    <row r="72" spans="1:12" x14ac:dyDescent="0.25">
      <c r="A72" t="s">
        <v>36</v>
      </c>
      <c r="B72" s="7">
        <v>30766</v>
      </c>
      <c r="C72" s="7"/>
      <c r="D72" s="7">
        <f t="shared" si="10"/>
        <v>30766</v>
      </c>
      <c r="F72" s="8">
        <f t="shared" si="8"/>
        <v>1.0769086986822341E-2</v>
      </c>
      <c r="H72" s="10">
        <f t="shared" si="11"/>
        <v>2485.218764999312</v>
      </c>
      <c r="I72">
        <v>3233</v>
      </c>
      <c r="J72" t="s">
        <v>127</v>
      </c>
      <c r="K72" s="17">
        <v>1500</v>
      </c>
      <c r="L72" s="22">
        <f t="shared" si="6"/>
        <v>3985.218764999312</v>
      </c>
    </row>
    <row r="73" spans="1:12" x14ac:dyDescent="0.25">
      <c r="A73" t="s">
        <v>32</v>
      </c>
      <c r="B73" s="7">
        <v>9058</v>
      </c>
      <c r="C73" s="7"/>
      <c r="D73" s="7">
        <f t="shared" si="10"/>
        <v>9058</v>
      </c>
      <c r="F73" s="8">
        <f t="shared" si="8"/>
        <v>3.1705905846270812E-3</v>
      </c>
      <c r="H73" s="10">
        <f t="shared" si="11"/>
        <v>731.68795336942628</v>
      </c>
      <c r="I73">
        <v>272</v>
      </c>
      <c r="J73" t="s">
        <v>131</v>
      </c>
      <c r="K73" s="17">
        <v>500</v>
      </c>
      <c r="L73" s="22">
        <f t="shared" si="6"/>
        <v>1231.6879533694264</v>
      </c>
    </row>
    <row r="74" spans="1:12" x14ac:dyDescent="0.25">
      <c r="A74" t="s">
        <v>53</v>
      </c>
      <c r="B74" s="7">
        <v>10022</v>
      </c>
      <c r="C74" s="7"/>
      <c r="D74" s="7">
        <f t="shared" si="10"/>
        <v>10022</v>
      </c>
      <c r="F74" s="8">
        <f t="shared" si="8"/>
        <v>3.5080215101714073E-3</v>
      </c>
      <c r="H74" s="10">
        <f t="shared" si="11"/>
        <v>809.55803363528264</v>
      </c>
      <c r="I74">
        <v>520</v>
      </c>
      <c r="J74" t="s">
        <v>130</v>
      </c>
      <c r="K74" s="17">
        <v>500</v>
      </c>
      <c r="L74" s="22">
        <f t="shared" si="6"/>
        <v>1309.5580336352828</v>
      </c>
    </row>
    <row r="75" spans="1:12" x14ac:dyDescent="0.25">
      <c r="A75" t="s">
        <v>83</v>
      </c>
      <c r="B75" s="7">
        <v>19509</v>
      </c>
      <c r="C75" s="7"/>
      <c r="D75" s="7">
        <f t="shared" si="10"/>
        <v>19509</v>
      </c>
      <c r="F75" s="8">
        <f t="shared" si="8"/>
        <v>6.828775857307322E-3</v>
      </c>
      <c r="H75" s="10">
        <f t="shared" si="11"/>
        <v>1575.8997882848462</v>
      </c>
      <c r="I75">
        <v>504</v>
      </c>
      <c r="J75" t="s">
        <v>130</v>
      </c>
      <c r="K75" s="17">
        <v>500</v>
      </c>
      <c r="L75" s="22">
        <f t="shared" si="6"/>
        <v>2075.8997882848462</v>
      </c>
    </row>
    <row r="76" spans="1:12" x14ac:dyDescent="0.25">
      <c r="A76" t="s">
        <v>19</v>
      </c>
      <c r="B76" s="7">
        <v>6146</v>
      </c>
      <c r="C76" s="7"/>
      <c r="D76" s="7">
        <f t="shared" si="10"/>
        <v>6146</v>
      </c>
      <c r="F76" s="8">
        <f t="shared" si="8"/>
        <v>2.1512971663852991E-3</v>
      </c>
      <c r="H76" s="10">
        <f t="shared" si="11"/>
        <v>496.46215074061536</v>
      </c>
      <c r="I76">
        <v>721</v>
      </c>
      <c r="J76" t="s">
        <v>130</v>
      </c>
      <c r="K76" s="17">
        <v>500</v>
      </c>
      <c r="L76" s="22">
        <f t="shared" si="6"/>
        <v>996.46215074061536</v>
      </c>
    </row>
    <row r="77" spans="1:12" x14ac:dyDescent="0.25">
      <c r="A77" t="s">
        <v>28</v>
      </c>
      <c r="B77" s="7">
        <v>6423</v>
      </c>
      <c r="C77" s="7"/>
      <c r="D77" s="7">
        <f t="shared" si="10"/>
        <v>6423</v>
      </c>
      <c r="F77" s="8">
        <f t="shared" si="8"/>
        <v>2.248256052667227E-3</v>
      </c>
      <c r="H77" s="10">
        <f t="shared" si="11"/>
        <v>518.83768210331482</v>
      </c>
      <c r="I77">
        <v>377</v>
      </c>
      <c r="J77" t="s">
        <v>131</v>
      </c>
      <c r="K77" s="17">
        <v>500</v>
      </c>
      <c r="L77" s="22">
        <f t="shared" si="6"/>
        <v>1018.8376821033148</v>
      </c>
    </row>
    <row r="78" spans="1:12" x14ac:dyDescent="0.25">
      <c r="A78" t="s">
        <v>65</v>
      </c>
      <c r="B78" s="7">
        <v>16759</v>
      </c>
      <c r="C78" s="7"/>
      <c r="D78" s="7">
        <f t="shared" si="10"/>
        <v>16759</v>
      </c>
      <c r="F78" s="8">
        <f t="shared" si="8"/>
        <v>5.8661876360968481E-3</v>
      </c>
      <c r="H78" s="10">
        <f t="shared" si="11"/>
        <v>1353.7600364890941</v>
      </c>
      <c r="I78">
        <v>1472</v>
      </c>
      <c r="J78" t="s">
        <v>129</v>
      </c>
      <c r="K78" s="17">
        <v>500</v>
      </c>
      <c r="L78" s="22">
        <f t="shared" si="6"/>
        <v>1853.7600364890941</v>
      </c>
    </row>
    <row r="79" spans="1:12" x14ac:dyDescent="0.25">
      <c r="A79" t="s">
        <v>25</v>
      </c>
      <c r="B79" s="7">
        <v>6551</v>
      </c>
      <c r="C79" s="7"/>
      <c r="D79" s="7">
        <f t="shared" si="10"/>
        <v>6551</v>
      </c>
      <c r="F79" s="8">
        <f t="shared" si="8"/>
        <v>2.2930601589635688E-3</v>
      </c>
      <c r="H79" s="10">
        <f t="shared" si="11"/>
        <v>529.17727782326244</v>
      </c>
      <c r="I79">
        <v>166</v>
      </c>
      <c r="J79" t="s">
        <v>131</v>
      </c>
      <c r="K79" s="17">
        <v>500</v>
      </c>
      <c r="L79" s="22">
        <f t="shared" si="6"/>
        <v>1029.1772778232626</v>
      </c>
    </row>
    <row r="80" spans="1:12" x14ac:dyDescent="0.25">
      <c r="A80" t="s">
        <v>49</v>
      </c>
      <c r="B80" s="7">
        <v>12939</v>
      </c>
      <c r="C80" s="7"/>
      <c r="D80" s="7">
        <f t="shared" si="10"/>
        <v>12939</v>
      </c>
      <c r="F80" s="8">
        <f t="shared" si="8"/>
        <v>4.5290650888153896E-3</v>
      </c>
      <c r="H80" s="10">
        <f t="shared" si="11"/>
        <v>1045.187726721904</v>
      </c>
      <c r="I80">
        <v>408</v>
      </c>
      <c r="J80" t="s">
        <v>131</v>
      </c>
      <c r="K80" s="17">
        <v>500</v>
      </c>
      <c r="L80" s="22">
        <f t="shared" si="6"/>
        <v>1545.187726721904</v>
      </c>
    </row>
    <row r="81" spans="1:12" x14ac:dyDescent="0.25">
      <c r="A81" t="s">
        <v>76</v>
      </c>
      <c r="B81" s="7">
        <v>18277</v>
      </c>
      <c r="C81" s="7"/>
      <c r="D81" s="7">
        <f t="shared" si="10"/>
        <v>18277</v>
      </c>
      <c r="F81" s="8">
        <f t="shared" si="8"/>
        <v>6.3975363342050296E-3</v>
      </c>
      <c r="H81" s="10">
        <f t="shared" si="11"/>
        <v>1476.3811794803491</v>
      </c>
      <c r="I81">
        <v>2666</v>
      </c>
      <c r="J81" t="s">
        <v>128</v>
      </c>
      <c r="K81" s="17">
        <v>750</v>
      </c>
      <c r="L81" s="22">
        <f t="shared" si="6"/>
        <v>2226.3811794803491</v>
      </c>
    </row>
    <row r="82" spans="1:12" x14ac:dyDescent="0.25">
      <c r="A82" t="s">
        <v>21</v>
      </c>
      <c r="B82" s="7">
        <v>8038</v>
      </c>
      <c r="C82" s="7"/>
      <c r="D82" s="7">
        <f t="shared" si="10"/>
        <v>8038</v>
      </c>
      <c r="F82" s="8">
        <f t="shared" si="8"/>
        <v>2.8135578625781052E-3</v>
      </c>
      <c r="H82" s="10">
        <f t="shared" si="11"/>
        <v>649.29429997609282</v>
      </c>
      <c r="I82">
        <v>81</v>
      </c>
      <c r="J82" t="s">
        <v>131</v>
      </c>
      <c r="K82" s="17">
        <v>500</v>
      </c>
      <c r="L82" s="22">
        <f t="shared" si="6"/>
        <v>1149.2942999760928</v>
      </c>
    </row>
    <row r="83" spans="1:12" x14ac:dyDescent="0.25">
      <c r="A83" t="s">
        <v>41</v>
      </c>
      <c r="B83" s="7">
        <v>39415</v>
      </c>
      <c r="C83" s="7"/>
      <c r="D83" s="7">
        <f t="shared" si="10"/>
        <v>39415</v>
      </c>
      <c r="F83" s="8">
        <f t="shared" si="8"/>
        <v>1.3796514450549392E-2</v>
      </c>
      <c r="H83" s="10">
        <f t="shared" si="11"/>
        <v>3183.8684789198428</v>
      </c>
      <c r="I83">
        <v>5193</v>
      </c>
      <c r="J83" t="s">
        <v>126</v>
      </c>
      <c r="K83" s="17">
        <v>5000</v>
      </c>
      <c r="L83" s="22">
        <f t="shared" si="6"/>
        <v>8183.8684789198433</v>
      </c>
    </row>
    <row r="84" spans="1:12" x14ac:dyDescent="0.25">
      <c r="A84" t="s">
        <v>70</v>
      </c>
      <c r="B84" s="7">
        <v>41352</v>
      </c>
      <c r="C84" s="7"/>
      <c r="D84" s="7">
        <f t="shared" si="10"/>
        <v>41352</v>
      </c>
      <c r="F84" s="8">
        <f t="shared" si="8"/>
        <v>1.4474526590362007E-2</v>
      </c>
      <c r="H84" s="10">
        <f t="shared" si="11"/>
        <v>3340.3356422756146</v>
      </c>
      <c r="I84">
        <v>2942</v>
      </c>
      <c r="J84" t="s">
        <v>128</v>
      </c>
      <c r="K84" s="17">
        <v>750</v>
      </c>
      <c r="L84" s="22">
        <f t="shared" si="6"/>
        <v>4090.3356422756146</v>
      </c>
    </row>
    <row r="85" spans="1:12" x14ac:dyDescent="0.25">
      <c r="A85" t="s">
        <v>6</v>
      </c>
      <c r="B85" s="7">
        <v>3349</v>
      </c>
      <c r="C85" s="7"/>
      <c r="D85" s="7">
        <f t="shared" si="10"/>
        <v>3349</v>
      </c>
      <c r="F85" s="8">
        <f t="shared" si="8"/>
        <v>1.1722574373941371E-3</v>
      </c>
      <c r="H85" s="10">
        <f t="shared" si="11"/>
        <v>270.52582864144495</v>
      </c>
      <c r="I85">
        <v>67</v>
      </c>
      <c r="J85" t="s">
        <v>131</v>
      </c>
      <c r="K85" s="17">
        <v>500</v>
      </c>
      <c r="L85" s="22">
        <f t="shared" si="6"/>
        <v>770.52582864144495</v>
      </c>
    </row>
    <row r="86" spans="1:12" x14ac:dyDescent="0.25">
      <c r="A86" t="s">
        <v>93</v>
      </c>
      <c r="B86" s="7">
        <v>23450</v>
      </c>
      <c r="C86" s="7"/>
      <c r="D86" s="7">
        <f t="shared" si="10"/>
        <v>23450</v>
      </c>
      <c r="F86" s="8">
        <f t="shared" si="8"/>
        <v>8.2082522863220417E-3</v>
      </c>
      <c r="H86" s="10">
        <f t="shared" si="11"/>
        <v>1894.2462471310496</v>
      </c>
      <c r="I86">
        <v>1552</v>
      </c>
      <c r="J86" t="s">
        <v>129</v>
      </c>
      <c r="K86" s="17">
        <v>500</v>
      </c>
      <c r="L86" s="22">
        <f t="shared" si="6"/>
        <v>2394.2462471310496</v>
      </c>
    </row>
    <row r="87" spans="1:12" x14ac:dyDescent="0.25">
      <c r="A87" t="s">
        <v>38</v>
      </c>
      <c r="B87" s="7">
        <v>6881</v>
      </c>
      <c r="C87" s="7"/>
      <c r="D87" s="7">
        <f t="shared" si="10"/>
        <v>6881</v>
      </c>
      <c r="F87" s="8">
        <f t="shared" si="8"/>
        <v>2.4085707455088257E-3</v>
      </c>
      <c r="H87" s="10">
        <f t="shared" si="11"/>
        <v>555.83404803875271</v>
      </c>
      <c r="I87">
        <v>357</v>
      </c>
      <c r="J87" t="s">
        <v>131</v>
      </c>
      <c r="K87" s="17">
        <v>500</v>
      </c>
      <c r="L87" s="22">
        <f t="shared" si="6"/>
        <v>1055.8340480387528</v>
      </c>
    </row>
    <row r="88" spans="1:12" x14ac:dyDescent="0.25">
      <c r="A88" t="s">
        <v>43</v>
      </c>
      <c r="B88" s="7">
        <v>14908</v>
      </c>
      <c r="C88" s="7"/>
      <c r="D88" s="7">
        <f t="shared" si="10"/>
        <v>14908</v>
      </c>
      <c r="F88" s="8">
        <f t="shared" si="8"/>
        <v>5.2182782552020893E-3</v>
      </c>
      <c r="H88" s="10">
        <f t="shared" si="11"/>
        <v>1204.2397890076625</v>
      </c>
      <c r="I88">
        <v>1013</v>
      </c>
      <c r="J88" t="s">
        <v>129</v>
      </c>
      <c r="K88" s="17">
        <v>500</v>
      </c>
      <c r="L88" s="22">
        <f t="shared" si="6"/>
        <v>1704.2397890076625</v>
      </c>
    </row>
    <row r="89" spans="1:12" x14ac:dyDescent="0.25">
      <c r="A89" t="s">
        <v>88</v>
      </c>
      <c r="B89" s="7">
        <v>20830</v>
      </c>
      <c r="C89" s="7"/>
      <c r="D89" s="7">
        <f t="shared" si="10"/>
        <v>20830</v>
      </c>
      <c r="F89" s="8">
        <f t="shared" si="8"/>
        <v>7.29116823556879E-3</v>
      </c>
      <c r="H89" s="10">
        <f t="shared" si="11"/>
        <v>1682.6076472383693</v>
      </c>
      <c r="I89">
        <v>1575</v>
      </c>
      <c r="J89" t="s">
        <v>129</v>
      </c>
      <c r="K89" s="17">
        <v>500</v>
      </c>
      <c r="L89" s="22">
        <f t="shared" si="6"/>
        <v>2182.6076472383693</v>
      </c>
    </row>
    <row r="90" spans="1:12" x14ac:dyDescent="0.25">
      <c r="A90" t="s">
        <v>78</v>
      </c>
      <c r="B90" s="7">
        <v>30743</v>
      </c>
      <c r="C90" s="7"/>
      <c r="D90" s="7">
        <f t="shared" si="10"/>
        <v>30743</v>
      </c>
      <c r="F90" s="8">
        <f t="shared" si="8"/>
        <v>1.0761036248972218E-2</v>
      </c>
      <c r="H90" s="10">
        <f t="shared" si="11"/>
        <v>2483.3608688933837</v>
      </c>
      <c r="I90">
        <v>2899</v>
      </c>
      <c r="J90" t="s">
        <v>128</v>
      </c>
      <c r="K90" s="17">
        <v>750</v>
      </c>
      <c r="L90" s="22">
        <f t="shared" si="6"/>
        <v>3233.3608688933837</v>
      </c>
    </row>
    <row r="91" spans="1:12" x14ac:dyDescent="0.25">
      <c r="A91" t="s">
        <v>73</v>
      </c>
      <c r="B91" s="7">
        <v>17107</v>
      </c>
      <c r="C91" s="7"/>
      <c r="D91" s="7">
        <f t="shared" si="10"/>
        <v>17107</v>
      </c>
      <c r="F91" s="8">
        <f t="shared" si="8"/>
        <v>5.9879988000900285E-3</v>
      </c>
      <c r="H91" s="10">
        <f t="shared" si="11"/>
        <v>1381.8708123527022</v>
      </c>
      <c r="I91">
        <v>963</v>
      </c>
      <c r="J91" t="s">
        <v>130</v>
      </c>
      <c r="K91" s="17">
        <v>500</v>
      </c>
      <c r="L91" s="22">
        <f t="shared" si="6"/>
        <v>1881.8708123527022</v>
      </c>
    </row>
    <row r="92" spans="1:12" x14ac:dyDescent="0.25">
      <c r="A92" t="s">
        <v>92</v>
      </c>
      <c r="B92" s="7">
        <v>26140</v>
      </c>
      <c r="C92" s="7"/>
      <c r="D92" s="7">
        <f t="shared" si="10"/>
        <v>26140</v>
      </c>
      <c r="F92" s="8">
        <f t="shared" si="8"/>
        <v>9.1498385827061043E-3</v>
      </c>
      <c r="H92" s="10">
        <f t="shared" si="11"/>
        <v>2111.5393134330757</v>
      </c>
      <c r="I92">
        <v>557</v>
      </c>
      <c r="J92" t="s">
        <v>130</v>
      </c>
      <c r="K92" s="17">
        <v>500</v>
      </c>
      <c r="L92" s="22">
        <f t="shared" si="6"/>
        <v>2611.5393134330757</v>
      </c>
    </row>
    <row r="93" spans="1:12" x14ac:dyDescent="0.25">
      <c r="A93" t="s">
        <v>81</v>
      </c>
      <c r="B93" s="7">
        <v>22000</v>
      </c>
      <c r="C93" s="7"/>
      <c r="D93" s="7">
        <f t="shared" si="10"/>
        <v>22000</v>
      </c>
      <c r="F93" s="8">
        <f t="shared" si="8"/>
        <v>7.7007057696837919E-3</v>
      </c>
      <c r="H93" s="10">
        <f t="shared" si="11"/>
        <v>1777.1180143660167</v>
      </c>
      <c r="I93">
        <v>1018</v>
      </c>
      <c r="J93" t="s">
        <v>129</v>
      </c>
      <c r="K93" s="17">
        <v>500</v>
      </c>
      <c r="L93" s="22">
        <f t="shared" si="6"/>
        <v>2277.1180143660167</v>
      </c>
    </row>
    <row r="94" spans="1:12" x14ac:dyDescent="0.25">
      <c r="A94" t="s">
        <v>74</v>
      </c>
      <c r="B94" s="7">
        <v>17413</v>
      </c>
      <c r="C94" s="7"/>
      <c r="D94" s="7">
        <f t="shared" si="10"/>
        <v>17413</v>
      </c>
      <c r="F94" s="8">
        <f t="shared" si="8"/>
        <v>6.0951086167047213E-3</v>
      </c>
      <c r="H94" s="10">
        <f t="shared" si="11"/>
        <v>1406.5889083707023</v>
      </c>
      <c r="I94">
        <v>1098</v>
      </c>
      <c r="J94" t="s">
        <v>129</v>
      </c>
      <c r="K94" s="17">
        <v>500</v>
      </c>
      <c r="L94" s="22">
        <f t="shared" si="6"/>
        <v>1906.5889083707023</v>
      </c>
    </row>
    <row r="95" spans="1:12" x14ac:dyDescent="0.25">
      <c r="A95" t="s">
        <v>47</v>
      </c>
      <c r="B95" s="7">
        <v>9552</v>
      </c>
      <c r="C95" s="7"/>
      <c r="D95" s="7">
        <f t="shared" si="10"/>
        <v>9552</v>
      </c>
      <c r="F95" s="8">
        <f t="shared" si="8"/>
        <v>3.3435064323645261E-3</v>
      </c>
      <c r="H95" s="10">
        <f t="shared" si="11"/>
        <v>771.59233060109955</v>
      </c>
      <c r="I95">
        <v>469</v>
      </c>
      <c r="J95" t="s">
        <v>131</v>
      </c>
      <c r="K95" s="17">
        <v>500</v>
      </c>
      <c r="L95" s="22">
        <f t="shared" si="6"/>
        <v>1271.5923306010995</v>
      </c>
    </row>
    <row r="96" spans="1:12" x14ac:dyDescent="0.25">
      <c r="A96" t="s">
        <v>46</v>
      </c>
      <c r="B96" s="7">
        <v>7081</v>
      </c>
      <c r="C96" s="7"/>
      <c r="D96" s="7">
        <f t="shared" si="10"/>
        <v>7081</v>
      </c>
      <c r="F96" s="8">
        <f t="shared" si="8"/>
        <v>2.4785771615968605E-3</v>
      </c>
      <c r="H96" s="10">
        <f t="shared" si="11"/>
        <v>571.98966635117108</v>
      </c>
      <c r="I96">
        <v>199</v>
      </c>
      <c r="J96" t="s">
        <v>131</v>
      </c>
      <c r="K96" s="17">
        <v>500</v>
      </c>
      <c r="L96" s="22">
        <f t="shared" si="6"/>
        <v>1071.9896663511711</v>
      </c>
    </row>
    <row r="97" spans="1:12" x14ac:dyDescent="0.25">
      <c r="A97" t="s">
        <v>16</v>
      </c>
      <c r="B97" s="7">
        <v>10409</v>
      </c>
      <c r="C97" s="7"/>
      <c r="D97" s="7">
        <f t="shared" si="10"/>
        <v>10409</v>
      </c>
      <c r="F97" s="8">
        <f t="shared" si="8"/>
        <v>3.6434839253017539E-3</v>
      </c>
      <c r="H97" s="10">
        <f t="shared" si="11"/>
        <v>840.81915506981215</v>
      </c>
      <c r="I97">
        <v>667</v>
      </c>
      <c r="J97" t="s">
        <v>130</v>
      </c>
      <c r="K97" s="17">
        <v>500</v>
      </c>
      <c r="L97" s="22">
        <f t="shared" ref="L97:L111" si="12">SUM(H97+K97)</f>
        <v>1340.819155069812</v>
      </c>
    </row>
    <row r="98" spans="1:12" x14ac:dyDescent="0.25">
      <c r="A98" t="s">
        <v>63</v>
      </c>
      <c r="B98" s="7">
        <v>16828</v>
      </c>
      <c r="C98" s="7"/>
      <c r="D98" s="7">
        <f t="shared" si="10"/>
        <v>16828</v>
      </c>
      <c r="F98" s="8">
        <f t="shared" si="8"/>
        <v>5.8903398496472203E-3</v>
      </c>
      <c r="H98" s="10">
        <f t="shared" si="11"/>
        <v>1359.3337248068785</v>
      </c>
      <c r="I98">
        <v>2325</v>
      </c>
      <c r="J98" t="s">
        <v>128</v>
      </c>
      <c r="K98" s="17">
        <v>750</v>
      </c>
      <c r="L98" s="22">
        <f t="shared" si="12"/>
        <v>2109.3337248068783</v>
      </c>
    </row>
    <row r="99" spans="1:12" x14ac:dyDescent="0.25">
      <c r="A99" t="s">
        <v>75</v>
      </c>
      <c r="B99" s="7">
        <v>18576</v>
      </c>
      <c r="C99" s="7"/>
      <c r="D99" s="7">
        <f t="shared" si="10"/>
        <v>18576</v>
      </c>
      <c r="F99" s="8">
        <f t="shared" si="8"/>
        <v>6.5021959262566414E-3</v>
      </c>
      <c r="H99" s="10">
        <f t="shared" si="11"/>
        <v>1500.5338288574146</v>
      </c>
      <c r="I99">
        <v>603</v>
      </c>
      <c r="J99" t="s">
        <v>130</v>
      </c>
      <c r="K99" s="17">
        <v>500</v>
      </c>
      <c r="L99" s="22">
        <f t="shared" si="12"/>
        <v>2000.5338288574146</v>
      </c>
    </row>
    <row r="100" spans="1:12" x14ac:dyDescent="0.25">
      <c r="A100" t="s">
        <v>24</v>
      </c>
      <c r="B100" s="7">
        <v>11715</v>
      </c>
      <c r="C100" s="7"/>
      <c r="D100" s="7">
        <f t="shared" si="10"/>
        <v>11715</v>
      </c>
      <c r="F100" s="8">
        <f t="shared" si="8"/>
        <v>4.1006258223566187E-3</v>
      </c>
      <c r="H100" s="10">
        <f t="shared" si="11"/>
        <v>946.31534264990376</v>
      </c>
      <c r="I100">
        <v>551</v>
      </c>
      <c r="J100" t="s">
        <v>130</v>
      </c>
      <c r="K100" s="17">
        <v>500</v>
      </c>
      <c r="L100" s="22">
        <f t="shared" si="12"/>
        <v>1446.3153426499039</v>
      </c>
    </row>
    <row r="101" spans="1:12" x14ac:dyDescent="0.25">
      <c r="A101" t="s">
        <v>60</v>
      </c>
      <c r="B101" s="7">
        <v>16226</v>
      </c>
      <c r="C101" s="7"/>
      <c r="D101" s="7">
        <f t="shared" si="10"/>
        <v>16226</v>
      </c>
      <c r="F101" s="8">
        <f t="shared" si="8"/>
        <v>5.6796205372222361E-3</v>
      </c>
      <c r="H101" s="10">
        <f t="shared" si="11"/>
        <v>1310.7053136864993</v>
      </c>
      <c r="I101">
        <v>960</v>
      </c>
      <c r="J101" t="s">
        <v>130</v>
      </c>
      <c r="K101" s="17">
        <v>500</v>
      </c>
      <c r="L101" s="22">
        <f t="shared" si="12"/>
        <v>1810.7053136864993</v>
      </c>
    </row>
    <row r="102" spans="1:12" x14ac:dyDescent="0.25">
      <c r="A102" t="s">
        <v>115</v>
      </c>
      <c r="B102" s="7">
        <v>24940</v>
      </c>
      <c r="C102" s="7"/>
      <c r="D102" s="7">
        <f t="shared" ref="D102" si="13">IF(B102&gt;1500,B102,0)</f>
        <v>24940</v>
      </c>
      <c r="F102" s="8">
        <f t="shared" ref="F102" si="14">D102/$D$111</f>
        <v>8.7298000861778975E-3</v>
      </c>
      <c r="H102" s="10">
        <f t="shared" ref="H102" si="15">F102*$H$2</f>
        <v>2014.6056035585659</v>
      </c>
      <c r="I102">
        <v>2</v>
      </c>
      <c r="J102" t="s">
        <v>131</v>
      </c>
      <c r="K102" s="17">
        <v>500</v>
      </c>
      <c r="L102" s="22">
        <f t="shared" si="12"/>
        <v>2514.6056035585661</v>
      </c>
    </row>
    <row r="103" spans="1:12" x14ac:dyDescent="0.25">
      <c r="A103" t="s">
        <v>57</v>
      </c>
      <c r="B103" s="7">
        <v>13642</v>
      </c>
      <c r="C103" s="7"/>
      <c r="D103" s="7">
        <f t="shared" si="10"/>
        <v>13642</v>
      </c>
      <c r="F103" s="8">
        <f t="shared" ref="F103:F110" si="16">D103/$D$111</f>
        <v>4.7751376413648315E-3</v>
      </c>
      <c r="H103" s="10">
        <f t="shared" si="11"/>
        <v>1101.9747250900546</v>
      </c>
      <c r="I103">
        <v>714</v>
      </c>
      <c r="J103" t="s">
        <v>130</v>
      </c>
      <c r="K103" s="17">
        <v>500</v>
      </c>
      <c r="L103" s="22">
        <f t="shared" si="12"/>
        <v>1601.9747250900546</v>
      </c>
    </row>
    <row r="104" spans="1:12" x14ac:dyDescent="0.25">
      <c r="A104" t="s">
        <v>51</v>
      </c>
      <c r="B104" s="7">
        <v>13230</v>
      </c>
      <c r="C104" s="7"/>
      <c r="D104" s="7">
        <f t="shared" si="10"/>
        <v>13230</v>
      </c>
      <c r="F104" s="8">
        <f t="shared" si="16"/>
        <v>4.6309244242234799E-3</v>
      </c>
      <c r="H104" s="10">
        <f t="shared" si="11"/>
        <v>1068.6941513664726</v>
      </c>
      <c r="I104">
        <v>853</v>
      </c>
      <c r="J104" t="s">
        <v>130</v>
      </c>
      <c r="K104" s="17">
        <v>500</v>
      </c>
      <c r="L104" s="22">
        <f t="shared" si="12"/>
        <v>1568.6941513664726</v>
      </c>
    </row>
    <row r="105" spans="1:12" x14ac:dyDescent="0.25">
      <c r="A105" t="s">
        <v>77</v>
      </c>
      <c r="B105" s="7">
        <v>17747</v>
      </c>
      <c r="C105" s="7"/>
      <c r="D105" s="7">
        <f t="shared" si="10"/>
        <v>17747</v>
      </c>
      <c r="F105" s="8">
        <f t="shared" si="16"/>
        <v>6.2120193315717389E-3</v>
      </c>
      <c r="H105" s="10">
        <f t="shared" si="11"/>
        <v>1433.5687909524408</v>
      </c>
      <c r="I105">
        <v>2856</v>
      </c>
      <c r="J105" t="s">
        <v>128</v>
      </c>
      <c r="K105" s="17">
        <v>750</v>
      </c>
      <c r="L105" s="22">
        <f t="shared" si="12"/>
        <v>2183.5687909524408</v>
      </c>
    </row>
    <row r="106" spans="1:12" x14ac:dyDescent="0.25">
      <c r="A106" t="s">
        <v>26</v>
      </c>
      <c r="B106" s="7">
        <v>10763</v>
      </c>
      <c r="C106" s="7"/>
      <c r="D106" s="7">
        <f t="shared" si="10"/>
        <v>10763</v>
      </c>
      <c r="F106" s="8">
        <f t="shared" si="16"/>
        <v>3.767395281777575E-3</v>
      </c>
      <c r="H106" s="10">
        <f t="shared" si="11"/>
        <v>869.4145994827926</v>
      </c>
      <c r="I106">
        <v>333</v>
      </c>
      <c r="J106" t="s">
        <v>131</v>
      </c>
      <c r="K106" s="17">
        <v>500</v>
      </c>
      <c r="L106" s="22">
        <f t="shared" si="12"/>
        <v>1369.4145994827927</v>
      </c>
    </row>
    <row r="107" spans="1:12" x14ac:dyDescent="0.25">
      <c r="A107" t="s">
        <v>9</v>
      </c>
      <c r="B107" s="7">
        <v>25884</v>
      </c>
      <c r="C107" s="7"/>
      <c r="D107" s="7">
        <f t="shared" si="10"/>
        <v>25884</v>
      </c>
      <c r="F107" s="8">
        <f t="shared" si="16"/>
        <v>9.0602303701134215E-3</v>
      </c>
      <c r="H107" s="10">
        <f t="shared" si="11"/>
        <v>2090.8601219931807</v>
      </c>
      <c r="I107">
        <v>7266</v>
      </c>
      <c r="J107" t="s">
        <v>126</v>
      </c>
      <c r="K107" s="17">
        <v>5000</v>
      </c>
      <c r="L107" s="22">
        <f t="shared" si="12"/>
        <v>7090.8601219931807</v>
      </c>
    </row>
    <row r="108" spans="1:12" x14ac:dyDescent="0.25">
      <c r="A108" t="s">
        <v>58</v>
      </c>
      <c r="B108" s="7">
        <v>13710</v>
      </c>
      <c r="C108" s="7"/>
      <c r="D108" s="7">
        <f t="shared" si="10"/>
        <v>13710</v>
      </c>
      <c r="F108" s="8">
        <f t="shared" si="16"/>
        <v>4.7989398228347625E-3</v>
      </c>
      <c r="H108" s="10">
        <f t="shared" si="11"/>
        <v>1107.4676353162765</v>
      </c>
      <c r="I108">
        <v>563</v>
      </c>
      <c r="J108" t="s">
        <v>130</v>
      </c>
      <c r="K108" s="17">
        <v>500</v>
      </c>
      <c r="L108" s="22">
        <f t="shared" si="12"/>
        <v>1607.4676353162765</v>
      </c>
    </row>
    <row r="109" spans="1:12" x14ac:dyDescent="0.25">
      <c r="A109" t="s">
        <v>33</v>
      </c>
      <c r="B109" s="7">
        <v>9701</v>
      </c>
      <c r="C109" s="7"/>
      <c r="D109" s="7">
        <f t="shared" si="10"/>
        <v>9701</v>
      </c>
      <c r="F109" s="8">
        <f t="shared" si="16"/>
        <v>3.3956612123501118E-3</v>
      </c>
      <c r="H109" s="10">
        <f t="shared" si="11"/>
        <v>783.62826624385116</v>
      </c>
      <c r="I109">
        <v>500</v>
      </c>
      <c r="J109" t="s">
        <v>130</v>
      </c>
      <c r="K109" s="17">
        <v>500</v>
      </c>
      <c r="L109" s="22">
        <f t="shared" si="12"/>
        <v>1283.6282662438512</v>
      </c>
    </row>
    <row r="110" spans="1:12" x14ac:dyDescent="0.25">
      <c r="A110" t="s">
        <v>2</v>
      </c>
      <c r="B110" s="7">
        <v>6483</v>
      </c>
      <c r="C110" s="7"/>
      <c r="D110" s="7">
        <f t="shared" si="10"/>
        <v>6483</v>
      </c>
      <c r="F110" s="8">
        <f t="shared" si="16"/>
        <v>2.2692579774936375E-3</v>
      </c>
      <c r="H110" s="10">
        <f t="shared" si="11"/>
        <v>523.68436759704025</v>
      </c>
      <c r="I110">
        <v>2856</v>
      </c>
      <c r="J110" t="s">
        <v>128</v>
      </c>
      <c r="K110" s="17">
        <v>750</v>
      </c>
      <c r="L110" s="22">
        <f t="shared" si="12"/>
        <v>1273.6843675970404</v>
      </c>
    </row>
    <row r="111" spans="1:12" ht="15.75" thickBot="1" x14ac:dyDescent="0.3">
      <c r="A111" s="1"/>
      <c r="B111" s="12">
        <f t="shared" ref="B111:G111" si="17">SUM(B3:B110)</f>
        <v>2858423</v>
      </c>
      <c r="C111" s="12">
        <f t="shared" si="17"/>
        <v>0</v>
      </c>
      <c r="D111" s="12">
        <f t="shared" si="17"/>
        <v>2856881</v>
      </c>
      <c r="E111" s="13">
        <f t="shared" si="17"/>
        <v>0</v>
      </c>
      <c r="F111" s="14">
        <f t="shared" si="17"/>
        <v>1</v>
      </c>
      <c r="G111" s="13">
        <f t="shared" si="17"/>
        <v>0</v>
      </c>
      <c r="H111" s="15">
        <v>216649</v>
      </c>
      <c r="K111" s="17"/>
      <c r="L111" s="22">
        <f t="shared" si="12"/>
        <v>216649</v>
      </c>
    </row>
    <row r="112" spans="1:12" ht="15.75" thickTop="1" x14ac:dyDescent="0.25"/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F9F5-F821-46F2-8FA5-C714DAFFCBD1}">
  <dimension ref="A1:F118"/>
  <sheetViews>
    <sheetView topLeftCell="A85" workbookViewId="0">
      <selection activeCell="K112" sqref="K112"/>
    </sheetView>
  </sheetViews>
  <sheetFormatPr defaultRowHeight="15" x14ac:dyDescent="0.25"/>
  <cols>
    <col min="1" max="1" width="46.7109375" customWidth="1"/>
    <col min="2" max="2" width="37.7109375" style="2" customWidth="1"/>
    <col min="4" max="4" width="12.5703125" bestFit="1" customWidth="1"/>
    <col min="6" max="6" width="17.7109375" customWidth="1"/>
  </cols>
  <sheetData>
    <row r="1" spans="1:6" x14ac:dyDescent="0.25">
      <c r="A1" s="3" t="s">
        <v>107</v>
      </c>
      <c r="B1" s="2" t="s">
        <v>137</v>
      </c>
      <c r="D1" s="2" t="s">
        <v>133</v>
      </c>
      <c r="F1" t="s">
        <v>134</v>
      </c>
    </row>
    <row r="2" spans="1:6" x14ac:dyDescent="0.25">
      <c r="D2" s="2"/>
    </row>
    <row r="3" spans="1:6" x14ac:dyDescent="0.25">
      <c r="A3" t="s">
        <v>17</v>
      </c>
      <c r="B3" s="2">
        <v>1576.2938508068187</v>
      </c>
      <c r="D3" s="2">
        <v>1650.5281210253725</v>
      </c>
      <c r="F3" s="2">
        <v>1325.3521655259706</v>
      </c>
    </row>
    <row r="4" spans="1:6" x14ac:dyDescent="0.25">
      <c r="A4" t="s">
        <v>22</v>
      </c>
      <c r="B4" s="2">
        <v>1610.2063209999117</v>
      </c>
      <c r="D4" s="2">
        <v>1688.8640025535612</v>
      </c>
      <c r="F4" s="2">
        <v>1344.5221526552909</v>
      </c>
    </row>
    <row r="5" spans="1:6" x14ac:dyDescent="0.25">
      <c r="A5" t="s">
        <v>3</v>
      </c>
      <c r="B5" s="2">
        <v>874.44125960429812</v>
      </c>
      <c r="D5" s="2">
        <v>451.20851355144532</v>
      </c>
      <c r="F5" s="2">
        <v>725.62834223756613</v>
      </c>
    </row>
    <row r="6" spans="1:6" x14ac:dyDescent="0.25">
      <c r="A6" t="s">
        <v>56</v>
      </c>
      <c r="B6" s="2">
        <v>1933.2318356543742</v>
      </c>
      <c r="D6" s="2">
        <v>2405.6968667773117</v>
      </c>
      <c r="F6" s="2">
        <v>1702.9768492282317</v>
      </c>
    </row>
    <row r="7" spans="1:6" x14ac:dyDescent="0.25">
      <c r="A7" t="s">
        <v>10</v>
      </c>
      <c r="B7" s="2">
        <v>5822.3572760504385</v>
      </c>
      <c r="D7" s="2">
        <v>4499.7342448129039</v>
      </c>
      <c r="F7" s="2">
        <v>7250.1073177356702</v>
      </c>
    </row>
    <row r="8" spans="1:6" x14ac:dyDescent="0.25">
      <c r="A8" t="s">
        <v>18</v>
      </c>
      <c r="B8" s="2">
        <v>5268.6833355691533</v>
      </c>
      <c r="D8" s="2">
        <v>4978.6921621483516</v>
      </c>
      <c r="F8" s="2">
        <v>7489.6118431254217</v>
      </c>
    </row>
    <row r="9" spans="1:6" x14ac:dyDescent="0.25">
      <c r="A9" t="s">
        <v>0</v>
      </c>
      <c r="B9" s="2">
        <v>1558.6595683336366</v>
      </c>
      <c r="D9" s="2">
        <v>48.922359272374983</v>
      </c>
      <c r="F9" s="2">
        <v>500</v>
      </c>
    </row>
    <row r="10" spans="1:6" x14ac:dyDescent="0.25">
      <c r="A10" t="s">
        <v>59</v>
      </c>
      <c r="B10" s="2">
        <v>1889.8854715184707</v>
      </c>
      <c r="D10" s="2">
        <v>2414.6793327420755</v>
      </c>
      <c r="F10" s="2">
        <v>1707.4685616936792</v>
      </c>
    </row>
    <row r="11" spans="1:6" x14ac:dyDescent="0.25">
      <c r="A11" t="s">
        <v>61</v>
      </c>
      <c r="B11" s="2">
        <v>1847.8689550413415</v>
      </c>
      <c r="D11" s="2">
        <v>2378.1078641712511</v>
      </c>
      <c r="F11" s="2">
        <v>1689.1808752272148</v>
      </c>
    </row>
    <row r="12" spans="1:6" x14ac:dyDescent="0.25">
      <c r="A12" t="s">
        <v>11</v>
      </c>
      <c r="B12" s="2">
        <v>37530.198190932511</v>
      </c>
      <c r="D12" s="2">
        <v>27193.613702433093</v>
      </c>
      <c r="F12" s="2">
        <v>33598.258443386338</v>
      </c>
    </row>
    <row r="13" spans="1:6" x14ac:dyDescent="0.25">
      <c r="A13" t="s">
        <v>4</v>
      </c>
      <c r="B13" s="2">
        <v>8066.8168070537913</v>
      </c>
      <c r="D13" s="2">
        <v>3990.7813072022614</v>
      </c>
      <c r="F13" s="2">
        <v>6995.6036810773712</v>
      </c>
    </row>
    <row r="14" spans="1:6" x14ac:dyDescent="0.25">
      <c r="A14" t="s">
        <v>67</v>
      </c>
      <c r="B14" s="2">
        <v>2011.9413300000001</v>
      </c>
      <c r="D14" s="2">
        <v>2633.9477429890808</v>
      </c>
      <c r="F14" s="2">
        <v>1817.1144713412984</v>
      </c>
    </row>
    <row r="15" spans="1:6" x14ac:dyDescent="0.25">
      <c r="A15" t="s">
        <v>82</v>
      </c>
      <c r="B15" s="2">
        <v>2632.7954345127737</v>
      </c>
      <c r="D15" s="2">
        <v>3658.1092641501114</v>
      </c>
      <c r="F15" s="2">
        <v>2329.2499015534777</v>
      </c>
    </row>
    <row r="16" spans="1:6" x14ac:dyDescent="0.25">
      <c r="A16" t="s">
        <v>7</v>
      </c>
      <c r="B16" s="2">
        <v>37684.742729453908</v>
      </c>
      <c r="D16" s="2">
        <v>22007.362416027521</v>
      </c>
      <c r="F16" s="2">
        <v>31004.855958648608</v>
      </c>
    </row>
    <row r="17" spans="1:6" x14ac:dyDescent="0.25">
      <c r="A17" t="s">
        <v>27</v>
      </c>
      <c r="B17" s="2">
        <v>1658.4380765096175</v>
      </c>
      <c r="D17" s="2">
        <v>1838.9995051074729</v>
      </c>
      <c r="F17" s="2">
        <v>1419.5979181491984</v>
      </c>
    </row>
    <row r="18" spans="1:6" x14ac:dyDescent="0.25">
      <c r="A18" t="s">
        <v>89</v>
      </c>
      <c r="B18" s="2">
        <v>2248.8319250839768</v>
      </c>
      <c r="D18" s="2">
        <v>3595.2320023967636</v>
      </c>
      <c r="F18" s="2">
        <v>2547.8079142953452</v>
      </c>
    </row>
    <row r="19" spans="1:6" x14ac:dyDescent="0.25">
      <c r="A19" t="s">
        <v>102</v>
      </c>
      <c r="B19" s="2">
        <v>2964.2777950149243</v>
      </c>
      <c r="D19" s="2">
        <v>5969.9714418312278</v>
      </c>
      <c r="F19" s="2">
        <v>3485.3043973480171</v>
      </c>
    </row>
    <row r="20" spans="1:6" x14ac:dyDescent="0.25">
      <c r="A20" t="s">
        <v>34</v>
      </c>
      <c r="B20" s="2">
        <v>1644.0704751432777</v>
      </c>
      <c r="D20" s="2">
        <v>1843.4907380898551</v>
      </c>
      <c r="F20" s="2">
        <v>1421.843774381922</v>
      </c>
    </row>
    <row r="21" spans="1:6" x14ac:dyDescent="0.25">
      <c r="A21" t="s">
        <v>29</v>
      </c>
      <c r="B21" s="2">
        <v>1296.0208416644089</v>
      </c>
      <c r="D21" s="2">
        <v>1420.0316283224122</v>
      </c>
      <c r="F21" s="2">
        <v>1210.0916152965419</v>
      </c>
    </row>
    <row r="22" spans="1:6" x14ac:dyDescent="0.25">
      <c r="A22" t="s">
        <v>42</v>
      </c>
      <c r="B22" s="2">
        <v>1794.1342410995353</v>
      </c>
      <c r="D22" s="2">
        <v>2085.0549120708279</v>
      </c>
      <c r="F22" s="2">
        <v>1542.6387560419912</v>
      </c>
    </row>
    <row r="23" spans="1:6" x14ac:dyDescent="0.25">
      <c r="A23" t="s">
        <v>31</v>
      </c>
      <c r="B23" s="2">
        <v>1614.3068187957845</v>
      </c>
      <c r="D23" s="2">
        <v>1773.5558245070499</v>
      </c>
      <c r="F23" s="2">
        <v>1386.872584472367</v>
      </c>
    </row>
    <row r="24" spans="1:6" x14ac:dyDescent="0.25">
      <c r="A24" t="s">
        <v>86</v>
      </c>
      <c r="B24" s="2">
        <v>2289.2418162606932</v>
      </c>
      <c r="D24" s="2">
        <v>3509.4173721976799</v>
      </c>
      <c r="F24" s="2">
        <v>2504.8960184200882</v>
      </c>
    </row>
    <row r="25" spans="1:6" x14ac:dyDescent="0.25">
      <c r="A25" t="s">
        <v>54</v>
      </c>
      <c r="B25" s="2">
        <v>1748.3680022198932</v>
      </c>
      <c r="D25" s="2">
        <v>2129.8068407167048</v>
      </c>
      <c r="F25" s="2">
        <v>1565.0171092180599</v>
      </c>
    </row>
    <row r="26" spans="1:6" x14ac:dyDescent="0.25">
      <c r="A26" t="s">
        <v>44</v>
      </c>
      <c r="B26" s="2">
        <v>1318.786080425321</v>
      </c>
      <c r="D26" s="2">
        <v>1553.3250071923912</v>
      </c>
      <c r="F26" s="2">
        <v>1276.7454199177355</v>
      </c>
    </row>
    <row r="27" spans="1:6" x14ac:dyDescent="0.25">
      <c r="A27" t="s">
        <v>35</v>
      </c>
      <c r="B27" s="2">
        <v>1349.023330129151</v>
      </c>
      <c r="D27" s="2">
        <v>1526.8588128319263</v>
      </c>
      <c r="F27" s="2">
        <v>1263.5109099748993</v>
      </c>
    </row>
    <row r="28" spans="1:6" x14ac:dyDescent="0.25">
      <c r="A28" t="s">
        <v>84</v>
      </c>
      <c r="B28" s="2">
        <v>2156.4731140944909</v>
      </c>
      <c r="D28" s="2">
        <v>3346.9309789422177</v>
      </c>
      <c r="F28" s="2">
        <v>2173.6441482861906</v>
      </c>
    </row>
    <row r="29" spans="1:6" x14ac:dyDescent="0.25">
      <c r="A29" t="s">
        <v>30</v>
      </c>
      <c r="B29" s="2">
        <v>1990.2167507441332</v>
      </c>
      <c r="D29" s="2">
        <v>2180.9748164802709</v>
      </c>
      <c r="F29" s="2">
        <v>1840.6038284408767</v>
      </c>
    </row>
    <row r="30" spans="1:6" x14ac:dyDescent="0.25">
      <c r="A30" t="s">
        <v>37</v>
      </c>
      <c r="B30" s="2">
        <v>1598.7042190945224</v>
      </c>
      <c r="D30" s="2">
        <v>1815.9017354837945</v>
      </c>
      <c r="F30" s="2">
        <v>1408.0478003809048</v>
      </c>
    </row>
    <row r="31" spans="1:6" x14ac:dyDescent="0.25">
      <c r="A31" t="s">
        <v>48</v>
      </c>
      <c r="B31" s="2">
        <v>1369.9349075816851</v>
      </c>
      <c r="D31" s="2">
        <v>1621.0143042840054</v>
      </c>
      <c r="F31" s="2">
        <v>1310.5936817109286</v>
      </c>
    </row>
    <row r="32" spans="1:6" x14ac:dyDescent="0.25">
      <c r="A32" t="s">
        <v>87</v>
      </c>
      <c r="B32" s="2">
        <v>2947.9292937261935</v>
      </c>
      <c r="D32" s="2">
        <v>4874.431396485913</v>
      </c>
      <c r="F32" s="2">
        <v>3187.4758948657645</v>
      </c>
    </row>
    <row r="33" spans="1:6" x14ac:dyDescent="0.25">
      <c r="A33" t="s">
        <v>101</v>
      </c>
      <c r="B33" s="2">
        <v>3739.6847194541551</v>
      </c>
      <c r="D33" s="2">
        <v>7328.5694190017721</v>
      </c>
      <c r="F33" s="2">
        <v>5164.6759077469451</v>
      </c>
    </row>
    <row r="34" spans="1:6" x14ac:dyDescent="0.25">
      <c r="A34" t="s">
        <v>85</v>
      </c>
      <c r="B34" s="2">
        <v>2374.4800599929686</v>
      </c>
      <c r="D34" s="2">
        <v>3921.6483995091676</v>
      </c>
      <c r="F34" s="2">
        <v>2461.0335369236591</v>
      </c>
    </row>
    <row r="35" spans="1:6" x14ac:dyDescent="0.25">
      <c r="A35" s="21" t="s">
        <v>104</v>
      </c>
      <c r="B35" s="2">
        <v>26750</v>
      </c>
      <c r="D35" s="2">
        <v>22399.382894918286</v>
      </c>
      <c r="F35" s="2">
        <v>26200.887124104924</v>
      </c>
    </row>
    <row r="36" spans="1:6" x14ac:dyDescent="0.25">
      <c r="A36" t="s">
        <v>68</v>
      </c>
      <c r="B36" s="2">
        <v>2069.6726928679782</v>
      </c>
      <c r="D36" s="2">
        <v>2541.0754609605392</v>
      </c>
      <c r="F36" s="2">
        <v>1770.6733728146185</v>
      </c>
    </row>
    <row r="37" spans="1:6" x14ac:dyDescent="0.25">
      <c r="A37" t="s">
        <v>100</v>
      </c>
      <c r="B37" s="2">
        <v>3982.7424137966182</v>
      </c>
      <c r="D37" s="2">
        <v>7582.4844836842967</v>
      </c>
      <c r="F37" s="2">
        <v>4541.6469940470042</v>
      </c>
    </row>
    <row r="38" spans="1:6" x14ac:dyDescent="0.25">
      <c r="A38" t="s">
        <v>69</v>
      </c>
      <c r="B38" s="2">
        <v>7368.1820570752589</v>
      </c>
      <c r="D38" s="2">
        <v>9861.3040187093175</v>
      </c>
      <c r="F38" s="2">
        <v>9931.1784047007895</v>
      </c>
    </row>
    <row r="39" spans="1:6" x14ac:dyDescent="0.25">
      <c r="A39" t="s">
        <v>90</v>
      </c>
      <c r="B39" s="2">
        <v>2320.2860952553483</v>
      </c>
      <c r="D39" s="2">
        <v>3726.2797647755515</v>
      </c>
      <c r="F39" s="2">
        <v>2613.3387908001769</v>
      </c>
    </row>
    <row r="40" spans="1:6" x14ac:dyDescent="0.25">
      <c r="A40" t="s">
        <v>96</v>
      </c>
      <c r="B40" s="2">
        <v>2851.2106083310737</v>
      </c>
      <c r="D40" s="2">
        <v>4857.2684704460962</v>
      </c>
      <c r="F40" s="2">
        <v>2928.8935156907128</v>
      </c>
    </row>
    <row r="41" spans="1:6" x14ac:dyDescent="0.25">
      <c r="A41" t="s">
        <v>62</v>
      </c>
      <c r="B41" s="2">
        <v>1831.6482349366722</v>
      </c>
      <c r="D41" s="2">
        <v>2366.0777758255849</v>
      </c>
      <c r="F41" s="2">
        <v>1683.1651888895617</v>
      </c>
    </row>
    <row r="42" spans="1:6" x14ac:dyDescent="0.25">
      <c r="A42" t="s">
        <v>5</v>
      </c>
      <c r="B42" s="2">
        <v>23442.905467258206</v>
      </c>
      <c r="D42" s="2">
        <v>12835.462660113832</v>
      </c>
      <c r="F42" s="2">
        <v>26418.41648567091</v>
      </c>
    </row>
    <row r="43" spans="1:6" x14ac:dyDescent="0.25">
      <c r="A43" t="s">
        <v>97</v>
      </c>
      <c r="B43" s="2">
        <v>3357.7735024668846</v>
      </c>
      <c r="D43" s="2">
        <v>5620.9384786289729</v>
      </c>
      <c r="F43" s="2">
        <v>4310.7692844049161</v>
      </c>
    </row>
    <row r="44" spans="1:6" x14ac:dyDescent="0.25">
      <c r="A44" t="s">
        <v>23</v>
      </c>
      <c r="B44" s="2">
        <v>1635.0938818295103</v>
      </c>
      <c r="D44" s="2">
        <v>1786.2275175644847</v>
      </c>
      <c r="F44" s="2">
        <v>1393.2091074146947</v>
      </c>
    </row>
    <row r="45" spans="1:6" x14ac:dyDescent="0.25">
      <c r="A45" t="s">
        <v>98</v>
      </c>
      <c r="B45" s="2">
        <v>2547.7450216529155</v>
      </c>
      <c r="D45" s="2">
        <v>4766.0002001969769</v>
      </c>
      <c r="F45" s="2">
        <v>2883.25450867572</v>
      </c>
    </row>
    <row r="46" spans="1:6" x14ac:dyDescent="0.25">
      <c r="A46" t="s">
        <v>1</v>
      </c>
      <c r="B46" s="2">
        <v>865.1752490649028</v>
      </c>
      <c r="D46" s="2">
        <v>287.75971322833021</v>
      </c>
      <c r="F46" s="2">
        <v>643.89521719665606</v>
      </c>
    </row>
    <row r="47" spans="1:6" x14ac:dyDescent="0.25">
      <c r="A47" t="s">
        <v>99</v>
      </c>
      <c r="B47" s="2">
        <v>3137.6638163451694</v>
      </c>
      <c r="D47" s="2">
        <v>5785.3496860197411</v>
      </c>
      <c r="F47" s="2">
        <v>4392.9836643528379</v>
      </c>
    </row>
    <row r="48" spans="1:6" x14ac:dyDescent="0.25">
      <c r="A48" t="s">
        <v>105</v>
      </c>
      <c r="B48" s="2">
        <v>26238.324180136522</v>
      </c>
      <c r="D48" s="2">
        <v>16673.221243559223</v>
      </c>
      <c r="F48" s="2">
        <v>23337.500636533339</v>
      </c>
    </row>
    <row r="49" spans="1:6" x14ac:dyDescent="0.25">
      <c r="A49" t="s">
        <v>50</v>
      </c>
      <c r="B49" s="2">
        <v>5638.035859262166</v>
      </c>
      <c r="D49" s="2">
        <v>6115.7761125807001</v>
      </c>
      <c r="F49" s="2">
        <v>4558.21451576037</v>
      </c>
    </row>
    <row r="50" spans="1:6" x14ac:dyDescent="0.25">
      <c r="A50" t="s">
        <v>66</v>
      </c>
      <c r="B50" s="2">
        <v>2079.3798082017825</v>
      </c>
      <c r="D50" s="2">
        <v>2716.8751519852049</v>
      </c>
      <c r="F50" s="2">
        <v>1858.5826024955186</v>
      </c>
    </row>
    <row r="51" spans="1:6" x14ac:dyDescent="0.25">
      <c r="A51" t="s">
        <v>79</v>
      </c>
      <c r="B51" s="2">
        <v>2388.1004426034601</v>
      </c>
      <c r="D51" s="2">
        <v>3522.249466433057</v>
      </c>
      <c r="F51" s="2">
        <v>2261.3127505135844</v>
      </c>
    </row>
    <row r="52" spans="1:6" x14ac:dyDescent="0.25">
      <c r="A52" t="s">
        <v>14</v>
      </c>
      <c r="B52" s="2">
        <v>877.1136993936999</v>
      </c>
      <c r="D52" s="2">
        <v>833.28411940979697</v>
      </c>
      <c r="F52" s="2">
        <v>916.68654032142035</v>
      </c>
    </row>
    <row r="53" spans="1:6" x14ac:dyDescent="0.25">
      <c r="A53" t="s">
        <v>64</v>
      </c>
      <c r="B53" s="2">
        <v>962.72471192985677</v>
      </c>
      <c r="D53" s="2">
        <v>1253.2144032625106</v>
      </c>
      <c r="F53" s="2">
        <v>1126.6740980810891</v>
      </c>
    </row>
    <row r="54" spans="1:6" x14ac:dyDescent="0.25">
      <c r="A54" t="s">
        <v>20</v>
      </c>
      <c r="B54" s="2">
        <v>6230.6684419936819</v>
      </c>
      <c r="D54" s="2">
        <v>5941.0992298016299</v>
      </c>
      <c r="F54" s="2">
        <v>7970.8667501376494</v>
      </c>
    </row>
    <row r="55" spans="1:6" x14ac:dyDescent="0.25">
      <c r="A55" t="s">
        <v>40</v>
      </c>
      <c r="B55" s="2">
        <v>6521.4844589133436</v>
      </c>
      <c r="D55" s="2">
        <v>7512.0683665676652</v>
      </c>
      <c r="F55" s="2">
        <v>8756.4351766839427</v>
      </c>
    </row>
    <row r="56" spans="1:6" x14ac:dyDescent="0.25">
      <c r="A56" t="s">
        <v>52</v>
      </c>
      <c r="B56" s="2">
        <v>2163.3387043221187</v>
      </c>
      <c r="D56" s="2">
        <v>2387.4111324918995</v>
      </c>
      <c r="F56" s="2">
        <v>1943.8330059949994</v>
      </c>
    </row>
    <row r="57" spans="1:6" x14ac:dyDescent="0.25">
      <c r="A57" t="s">
        <v>94</v>
      </c>
      <c r="B57" s="2">
        <v>3174.9868845881861</v>
      </c>
      <c r="D57" s="2">
        <v>4941.1582865098735</v>
      </c>
      <c r="F57" s="2">
        <v>2970.8429017519456</v>
      </c>
    </row>
    <row r="58" spans="1:6" x14ac:dyDescent="0.25">
      <c r="A58" t="s">
        <v>72</v>
      </c>
      <c r="B58" s="2">
        <v>1934.6281230553418</v>
      </c>
      <c r="D58" s="2">
        <v>2787.7724726356632</v>
      </c>
      <c r="F58" s="2">
        <v>1894.0350473120861</v>
      </c>
    </row>
    <row r="59" spans="1:6" x14ac:dyDescent="0.25">
      <c r="A59" t="s">
        <v>91</v>
      </c>
      <c r="B59" s="2">
        <v>3087.8249165599427</v>
      </c>
      <c r="D59" s="2">
        <v>5245.9205246000784</v>
      </c>
      <c r="F59" s="2">
        <v>3123.2402889724844</v>
      </c>
    </row>
    <row r="60" spans="1:6" x14ac:dyDescent="0.25">
      <c r="A60" t="s">
        <v>95</v>
      </c>
      <c r="B60" s="2">
        <v>2479.9311621645797</v>
      </c>
      <c r="D60" s="2">
        <v>4356.8167952663916</v>
      </c>
      <c r="F60" s="2">
        <v>2678.6409640443549</v>
      </c>
    </row>
    <row r="61" spans="1:6" x14ac:dyDescent="0.25">
      <c r="A61" t="s">
        <v>55</v>
      </c>
      <c r="B61" s="2">
        <v>15967.442275218655</v>
      </c>
      <c r="D61" s="2">
        <v>18181.954723283678</v>
      </c>
      <c r="F61" s="2">
        <v>24091.947912426174</v>
      </c>
    </row>
    <row r="62" spans="1:6" x14ac:dyDescent="0.25">
      <c r="A62" t="s">
        <v>39</v>
      </c>
      <c r="B62" s="2">
        <v>981.15927401271779</v>
      </c>
      <c r="D62" s="2">
        <v>1123.6102514852025</v>
      </c>
      <c r="F62" s="2">
        <v>1061.8651039367758</v>
      </c>
    </row>
    <row r="63" spans="1:6" x14ac:dyDescent="0.25">
      <c r="A63" t="s">
        <v>8</v>
      </c>
      <c r="B63" s="2">
        <v>46314.864717532619</v>
      </c>
      <c r="D63" s="2">
        <v>30672.394449643813</v>
      </c>
      <c r="F63" s="2">
        <v>35337.834513933201</v>
      </c>
    </row>
    <row r="64" spans="1:6" x14ac:dyDescent="0.25">
      <c r="A64" t="s">
        <v>45</v>
      </c>
      <c r="B64" s="2">
        <v>1782.0142135370452</v>
      </c>
      <c r="D64" s="2">
        <v>2099.8118204415114</v>
      </c>
      <c r="F64" s="2">
        <v>1550.0179979495119</v>
      </c>
    </row>
    <row r="65" spans="1:6" x14ac:dyDescent="0.25">
      <c r="A65" t="s">
        <v>80</v>
      </c>
      <c r="B65" s="2">
        <v>1863.5851436073378</v>
      </c>
      <c r="D65" s="2">
        <v>2753.9278240898561</v>
      </c>
      <c r="F65" s="2">
        <v>2127.1109164154896</v>
      </c>
    </row>
    <row r="66" spans="1:6" x14ac:dyDescent="0.25">
      <c r="A66" t="s">
        <v>103</v>
      </c>
      <c r="B66" s="2">
        <v>4082.410106042129</v>
      </c>
      <c r="D66" s="2">
        <v>10520.39245887387</v>
      </c>
      <c r="F66" s="2">
        <v>5760.7578068529974</v>
      </c>
    </row>
    <row r="67" spans="1:6" x14ac:dyDescent="0.25">
      <c r="A67" t="s">
        <v>108</v>
      </c>
      <c r="B67" s="2">
        <v>864.19768077535446</v>
      </c>
      <c r="D67" s="2">
        <v>1237</v>
      </c>
      <c r="F67" s="2">
        <v>500</v>
      </c>
    </row>
    <row r="68" spans="1:6" x14ac:dyDescent="0.25">
      <c r="A68" t="s">
        <v>13</v>
      </c>
      <c r="B68" s="2">
        <v>864.19768077535446</v>
      </c>
      <c r="D68" s="2">
        <v>698.70753111628017</v>
      </c>
      <c r="F68" s="2">
        <v>849.39106249087729</v>
      </c>
    </row>
    <row r="69" spans="1:6" x14ac:dyDescent="0.25">
      <c r="A69" t="s">
        <v>15</v>
      </c>
      <c r="B69" s="2">
        <v>1369.987873623649</v>
      </c>
      <c r="D69" s="2">
        <v>1417.4652094753369</v>
      </c>
      <c r="F69" s="2">
        <v>1208.8082688778427</v>
      </c>
    </row>
    <row r="70" spans="1:6" x14ac:dyDescent="0.25">
      <c r="A70" t="s">
        <v>71</v>
      </c>
      <c r="B70" s="2">
        <v>2584.6989300195105</v>
      </c>
      <c r="D70" s="2">
        <v>3386.7104710718868</v>
      </c>
      <c r="F70" s="2">
        <v>2193.536017776029</v>
      </c>
    </row>
    <row r="71" spans="1:6" x14ac:dyDescent="0.25">
      <c r="A71" t="s">
        <v>12</v>
      </c>
      <c r="B71" s="2">
        <v>6039.0639104692937</v>
      </c>
      <c r="D71" s="2">
        <v>4618.431116490141</v>
      </c>
      <c r="F71" s="2">
        <v>3809.4620896005122</v>
      </c>
    </row>
    <row r="72" spans="1:6" x14ac:dyDescent="0.25">
      <c r="A72" t="s">
        <v>36</v>
      </c>
      <c r="B72" s="2">
        <v>4764.700198074338</v>
      </c>
      <c r="D72" s="2">
        <v>4934.9026405701279</v>
      </c>
      <c r="F72" s="2">
        <v>3967.714744856366</v>
      </c>
    </row>
    <row r="73" spans="1:6" x14ac:dyDescent="0.25">
      <c r="A73" t="s">
        <v>32</v>
      </c>
      <c r="B73" s="2">
        <v>1303.9349345957908</v>
      </c>
      <c r="D73" s="2">
        <v>1452.9138698005661</v>
      </c>
      <c r="F73" s="2">
        <v>1226.5344912861265</v>
      </c>
    </row>
    <row r="74" spans="1:6" x14ac:dyDescent="0.25">
      <c r="A74" t="s">
        <v>53</v>
      </c>
      <c r="B74" s="2">
        <v>1327.1506324581383</v>
      </c>
      <c r="D74" s="2">
        <v>1607.5406053368595</v>
      </c>
      <c r="F74" s="2">
        <v>1303.8561130127578</v>
      </c>
    </row>
    <row r="75" spans="1:6" x14ac:dyDescent="0.25">
      <c r="A75" t="s">
        <v>83</v>
      </c>
      <c r="B75" s="2">
        <v>2090.4575166736518</v>
      </c>
      <c r="D75" s="2">
        <v>3129.2665804746348</v>
      </c>
      <c r="F75" s="2">
        <v>2064.8003301502581</v>
      </c>
    </row>
    <row r="76" spans="1:6" x14ac:dyDescent="0.25">
      <c r="A76" t="s">
        <v>19</v>
      </c>
      <c r="B76" s="2">
        <v>951.03209879402095</v>
      </c>
      <c r="D76" s="2">
        <v>985.82563963284167</v>
      </c>
      <c r="F76" s="2">
        <v>992.96544308285854</v>
      </c>
    </row>
    <row r="77" spans="1:6" x14ac:dyDescent="0.25">
      <c r="A77" t="s">
        <v>28</v>
      </c>
      <c r="B77" s="2">
        <v>949.05093495552842</v>
      </c>
      <c r="D77" s="2">
        <v>1030.2567659228346</v>
      </c>
      <c r="F77" s="2">
        <v>1015.1833779565898</v>
      </c>
    </row>
    <row r="78" spans="1:6" x14ac:dyDescent="0.25">
      <c r="A78" t="s">
        <v>65</v>
      </c>
      <c r="B78" s="2">
        <v>2064.6042230644721</v>
      </c>
      <c r="D78" s="2">
        <v>2688.1633411335488</v>
      </c>
      <c r="F78" s="2">
        <v>1844.2251644363205</v>
      </c>
    </row>
    <row r="79" spans="1:6" x14ac:dyDescent="0.25">
      <c r="A79" t="s">
        <v>25</v>
      </c>
      <c r="B79" s="2">
        <v>976.36752436072152</v>
      </c>
      <c r="D79" s="2">
        <v>1050.7881166994378</v>
      </c>
      <c r="F79" s="2">
        <v>1025.4501493061839</v>
      </c>
    </row>
    <row r="80" spans="1:6" x14ac:dyDescent="0.25">
      <c r="A80" t="s">
        <v>49</v>
      </c>
      <c r="B80" s="2">
        <v>1751.6059861582983</v>
      </c>
      <c r="D80" s="2">
        <v>2075.4308413942949</v>
      </c>
      <c r="F80" s="2">
        <v>1537.8262069718689</v>
      </c>
    </row>
    <row r="81" spans="1:6" x14ac:dyDescent="0.25">
      <c r="A81" t="s">
        <v>76</v>
      </c>
      <c r="B81" s="2">
        <v>2020.1089576256504</v>
      </c>
      <c r="D81" s="2">
        <v>2931.6523292498282</v>
      </c>
      <c r="F81" s="2">
        <v>2215.982655910414</v>
      </c>
    </row>
    <row r="82" spans="1:6" x14ac:dyDescent="0.25">
      <c r="A82" t="s">
        <v>21</v>
      </c>
      <c r="B82" s="2">
        <v>1234.5598204083437</v>
      </c>
      <c r="D82" s="2">
        <v>1289.3046682995086</v>
      </c>
      <c r="F82" s="2">
        <v>1144.7211570940476</v>
      </c>
    </row>
    <row r="83" spans="1:6" x14ac:dyDescent="0.25">
      <c r="A83" t="s">
        <v>41</v>
      </c>
      <c r="B83" s="2">
        <v>5516.9410508986875</v>
      </c>
      <c r="D83" s="2">
        <v>6322.2124285923283</v>
      </c>
      <c r="F83" s="2">
        <v>8161.4436933144916</v>
      </c>
    </row>
    <row r="84" spans="1:6" x14ac:dyDescent="0.25">
      <c r="A84" t="s">
        <v>70</v>
      </c>
      <c r="B84" s="2">
        <v>4845.2568522516067</v>
      </c>
      <c r="D84" s="2">
        <v>6632.909510266395</v>
      </c>
      <c r="F84" s="2">
        <v>4066.8088191282732</v>
      </c>
    </row>
    <row r="85" spans="1:6" x14ac:dyDescent="0.25">
      <c r="A85" t="s">
        <v>6</v>
      </c>
      <c r="B85" s="2">
        <v>864.19768077535446</v>
      </c>
      <c r="D85" s="2">
        <v>537.18354492847152</v>
      </c>
      <c r="F85" s="2">
        <v>768.62044726399176</v>
      </c>
    </row>
    <row r="86" spans="1:6" x14ac:dyDescent="0.25">
      <c r="A86" t="s">
        <v>93</v>
      </c>
      <c r="B86" s="2">
        <v>2201.2448412390286</v>
      </c>
      <c r="D86" s="2">
        <v>3761.4076227448968</v>
      </c>
      <c r="F86" s="2">
        <v>2380.9045949061233</v>
      </c>
    </row>
    <row r="87" spans="1:6" x14ac:dyDescent="0.25">
      <c r="A87" t="s">
        <v>38</v>
      </c>
      <c r="B87" s="2">
        <v>969.48842467124928</v>
      </c>
      <c r="D87" s="2">
        <v>1103.7205054203682</v>
      </c>
      <c r="F87" s="2">
        <v>1051.9191691918563</v>
      </c>
    </row>
    <row r="88" spans="1:6" x14ac:dyDescent="0.25">
      <c r="A88" t="s">
        <v>43</v>
      </c>
      <c r="B88" s="2">
        <v>2033.933419574566</v>
      </c>
      <c r="D88" s="2">
        <v>2391.2607607625127</v>
      </c>
      <c r="F88" s="2">
        <v>1695.7580256230483</v>
      </c>
    </row>
    <row r="89" spans="1:6" x14ac:dyDescent="0.25">
      <c r="A89" t="s">
        <v>88</v>
      </c>
      <c r="B89" s="2">
        <v>2091.6634208328128</v>
      </c>
      <c r="D89" s="2">
        <v>3341.1565365362981</v>
      </c>
      <c r="F89" s="2">
        <v>2170.7566188441169</v>
      </c>
    </row>
    <row r="90" spans="1:6" x14ac:dyDescent="0.25">
      <c r="A90" t="s">
        <v>78</v>
      </c>
      <c r="B90" s="2">
        <v>3011.0098189722912</v>
      </c>
      <c r="D90" s="2">
        <v>4931.2134134774569</v>
      </c>
      <c r="F90" s="2">
        <v>3215.8699343794856</v>
      </c>
    </row>
    <row r="91" spans="1:6" x14ac:dyDescent="0.25">
      <c r="A91" t="s">
        <v>73</v>
      </c>
      <c r="B91" s="2">
        <v>1932.2438580196738</v>
      </c>
      <c r="D91" s="2">
        <v>2743.9829510574391</v>
      </c>
      <c r="F91" s="2">
        <v>1872.1379490430299</v>
      </c>
    </row>
    <row r="92" spans="1:6" x14ac:dyDescent="0.25">
      <c r="A92" t="s">
        <v>92</v>
      </c>
      <c r="B92" s="2">
        <v>2285.6961591611939</v>
      </c>
      <c r="D92" s="2">
        <v>4192.886791409449</v>
      </c>
      <c r="F92" s="2">
        <v>2596.6672115499382</v>
      </c>
    </row>
    <row r="93" spans="1:6" x14ac:dyDescent="0.25">
      <c r="A93" t="s">
        <v>81</v>
      </c>
      <c r="B93" s="2">
        <v>2582.9522162076569</v>
      </c>
      <c r="D93" s="2">
        <v>3528.8259147286876</v>
      </c>
      <c r="F93" s="2">
        <v>2264.6013257115019</v>
      </c>
    </row>
    <row r="94" spans="1:6" x14ac:dyDescent="0.25">
      <c r="A94" t="s">
        <v>74</v>
      </c>
      <c r="B94" s="2">
        <v>1897.9837734623895</v>
      </c>
      <c r="D94" s="2">
        <v>2793.0657115077565</v>
      </c>
      <c r="F94" s="2">
        <v>1896.6819493006535</v>
      </c>
    </row>
    <row r="95" spans="1:6" x14ac:dyDescent="0.25">
      <c r="A95" t="s">
        <v>47</v>
      </c>
      <c r="B95" s="2">
        <v>1295.8555604183596</v>
      </c>
      <c r="D95" s="2">
        <v>1532.1520517040192</v>
      </c>
      <c r="F95" s="2">
        <v>1266.1578119634664</v>
      </c>
    </row>
    <row r="96" spans="1:6" x14ac:dyDescent="0.25">
      <c r="A96" t="s">
        <v>46</v>
      </c>
      <c r="B96" s="2">
        <v>961.25458764763698</v>
      </c>
      <c r="D96" s="2">
        <v>1135.8007410088107</v>
      </c>
      <c r="F96" s="2">
        <v>1067.9609994255975</v>
      </c>
    </row>
    <row r="97" spans="1:6" x14ac:dyDescent="0.25">
      <c r="A97" t="s">
        <v>16</v>
      </c>
      <c r="B97" s="2">
        <v>1719.6491413980875</v>
      </c>
      <c r="D97" s="2">
        <v>1669.6158612004958</v>
      </c>
      <c r="F97" s="2">
        <v>1334.8970545150464</v>
      </c>
    </row>
    <row r="98" spans="1:6" x14ac:dyDescent="0.25">
      <c r="A98" t="s">
        <v>63</v>
      </c>
      <c r="B98" s="2">
        <v>2078.2650826490853</v>
      </c>
      <c r="D98" s="2">
        <v>2699.2310224115613</v>
      </c>
      <c r="F98" s="2">
        <v>2099.7595958669613</v>
      </c>
    </row>
    <row r="99" spans="1:6" x14ac:dyDescent="0.25">
      <c r="A99" t="s">
        <v>75</v>
      </c>
      <c r="B99" s="2">
        <v>2056.6006622961918</v>
      </c>
      <c r="D99" s="2">
        <v>2979.6122814545502</v>
      </c>
      <c r="F99" s="2">
        <v>1989.9651921098568</v>
      </c>
    </row>
    <row r="100" spans="1:6" x14ac:dyDescent="0.25">
      <c r="A100" t="s">
        <v>24</v>
      </c>
      <c r="B100" s="2">
        <v>1748.5835464220897</v>
      </c>
      <c r="D100" s="2">
        <v>1879.0997995930261</v>
      </c>
      <c r="F100" s="2">
        <v>1439.6502059413745</v>
      </c>
    </row>
    <row r="101" spans="1:6" x14ac:dyDescent="0.25">
      <c r="A101" t="s">
        <v>60</v>
      </c>
      <c r="B101" s="2">
        <v>1988.1963207939154</v>
      </c>
      <c r="D101" s="2">
        <v>2602.6695132903496</v>
      </c>
      <c r="F101" s="2">
        <v>1801.4736868634009</v>
      </c>
    </row>
    <row r="102" spans="1:6" x14ac:dyDescent="0.25">
      <c r="A102" s="21" t="s">
        <v>115</v>
      </c>
      <c r="B102" s="2">
        <v>2885.79</v>
      </c>
      <c r="D102" s="2">
        <v>4000.4053778787938</v>
      </c>
      <c r="F102" s="2">
        <v>2500.4162301474926</v>
      </c>
    </row>
    <row r="103" spans="1:6" x14ac:dyDescent="0.25">
      <c r="A103" t="s">
        <v>57</v>
      </c>
      <c r="B103" s="2">
        <v>1753.8494287401204</v>
      </c>
      <c r="D103" s="2">
        <v>2188.192869487671</v>
      </c>
      <c r="F103" s="2">
        <v>1594.2132402434684</v>
      </c>
    </row>
    <row r="104" spans="1:6" x14ac:dyDescent="0.25">
      <c r="A104" t="s">
        <v>51</v>
      </c>
      <c r="B104" s="2">
        <v>1758.5777235008795</v>
      </c>
      <c r="D104" s="2">
        <v>2122.1075841754787</v>
      </c>
      <c r="F104" s="2">
        <v>1561.1670699619619</v>
      </c>
    </row>
    <row r="105" spans="1:6" x14ac:dyDescent="0.25">
      <c r="A105" t="s">
        <v>77</v>
      </c>
      <c r="B105" s="2">
        <v>1934.0250867831714</v>
      </c>
      <c r="D105" s="2">
        <v>2846.6397049404554</v>
      </c>
      <c r="F105" s="2">
        <v>2173.4718057910009</v>
      </c>
    </row>
    <row r="106" spans="1:6" x14ac:dyDescent="0.25">
      <c r="A106" t="s">
        <v>26</v>
      </c>
      <c r="B106" s="2">
        <v>1599.9330868570642</v>
      </c>
      <c r="D106" s="2">
        <v>1726.3978781920393</v>
      </c>
      <c r="F106" s="2">
        <v>1363.2910940287677</v>
      </c>
    </row>
    <row r="107" spans="1:6" x14ac:dyDescent="0.25">
      <c r="A107" t="s">
        <v>9</v>
      </c>
      <c r="B107" s="2">
        <v>6365.4339996821882</v>
      </c>
      <c r="D107" s="2">
        <v>4151.8240898562426</v>
      </c>
      <c r="F107" s="2">
        <v>7076.1336688507508</v>
      </c>
    </row>
    <row r="108" spans="1:6" x14ac:dyDescent="0.25">
      <c r="A108" t="s">
        <v>58</v>
      </c>
      <c r="B108" s="2">
        <v>1732.0677390240517</v>
      </c>
      <c r="D108" s="2">
        <v>2199.1001495877413</v>
      </c>
      <c r="F108" s="2">
        <v>1599.6674625229402</v>
      </c>
    </row>
    <row r="109" spans="1:6" x14ac:dyDescent="0.25">
      <c r="A109" t="s">
        <v>33</v>
      </c>
      <c r="B109" s="2">
        <v>1391.407826949169</v>
      </c>
      <c r="D109" s="2">
        <v>1556.051827217409</v>
      </c>
      <c r="F109" s="2">
        <v>1278.1089754876034</v>
      </c>
    </row>
    <row r="110" spans="1:6" x14ac:dyDescent="0.25">
      <c r="A110" t="s">
        <v>2</v>
      </c>
      <c r="B110" s="2">
        <v>2290.7574687543324</v>
      </c>
      <c r="D110" s="2">
        <v>1039.8808365993673</v>
      </c>
      <c r="F110" s="2">
        <v>1269.995927026712</v>
      </c>
    </row>
    <row r="112" spans="1:6" x14ac:dyDescent="0.25">
      <c r="A112" t="s">
        <v>109</v>
      </c>
      <c r="B112" s="2">
        <f>SUM(B1:B110)</f>
        <v>458287.73867733683</v>
      </c>
      <c r="D112" s="2">
        <f>SUM(D1:D110)</f>
        <v>459532.99999999977</v>
      </c>
      <c r="F112" s="2">
        <f>SUM(F1:F110)</f>
        <v>450148</v>
      </c>
    </row>
    <row r="114" spans="1:6" x14ac:dyDescent="0.25">
      <c r="A114" t="s">
        <v>135</v>
      </c>
      <c r="B114" s="23">
        <v>461546.79</v>
      </c>
      <c r="D114" s="23">
        <v>461546.79</v>
      </c>
      <c r="F114" s="23">
        <v>461546.79</v>
      </c>
    </row>
    <row r="116" spans="1:6" x14ac:dyDescent="0.25">
      <c r="A116" t="s">
        <v>136</v>
      </c>
      <c r="B116" s="24">
        <f>SUM(B112-B114)</f>
        <v>-3259.0513226631447</v>
      </c>
      <c r="D116" s="24">
        <f>SUM(D112-D114)</f>
        <v>-2013.7900000002119</v>
      </c>
      <c r="F116" s="24">
        <f>SUM(F112-F114)</f>
        <v>-11398.789999999979</v>
      </c>
    </row>
    <row r="117" spans="1:6" ht="15.75" thickBot="1" x14ac:dyDescent="0.3">
      <c r="A117" s="1"/>
    </row>
    <row r="118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7% flat increase</vt:lpstr>
      <vt:lpstr>Title-based</vt:lpstr>
      <vt:lpstr>Title and flat increase hybrid</vt:lpstr>
      <vt:lpstr>Summary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dcterms:created xsi:type="dcterms:W3CDTF">2021-02-26T17:29:43Z</dcterms:created>
  <dcterms:modified xsi:type="dcterms:W3CDTF">2021-03-12T18:08:24Z</dcterms:modified>
</cp:coreProperties>
</file>