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R:\LDD Director\Network Advisory Council\NAC meetings\2020\20200423 Meeting\"/>
    </mc:Choice>
  </mc:AlternateContent>
  <xr:revisionPtr revIDLastSave="0" documentId="13_ncr:1_{E1E85D25-8D4A-4B3D-882D-A4D1337E0092}" xr6:coauthVersionLast="45" xr6:coauthVersionMax="45" xr10:uidLastSave="{00000000-0000-0000-0000-000000000000}"/>
  <bookViews>
    <workbookView xWindow="-120" yWindow="-120" windowWidth="29040" windowHeight="17640" activeTab="1" xr2:uid="{00000000-000D-0000-FFFF-FFFF00000000}"/>
  </bookViews>
  <sheets>
    <sheet name="ATT" sheetId="6" r:id="rId1"/>
    <sheet name="TMobile" sheetId="2" r:id="rId2"/>
    <sheet name="Verizon" sheetId="4" r:id="rId3"/>
    <sheet name="Notes about Data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4" i="2" l="1"/>
  <c r="L84" i="2"/>
  <c r="M84" i="6"/>
  <c r="K84" i="6"/>
  <c r="L84" i="4"/>
  <c r="J84" i="4"/>
  <c r="L3" i="4" l="1"/>
  <c r="L18" i="4"/>
  <c r="L20" i="4"/>
  <c r="L22" i="4"/>
  <c r="L23" i="4"/>
  <c r="L26" i="4"/>
  <c r="L47" i="4"/>
  <c r="L53" i="4"/>
  <c r="L57" i="4"/>
  <c r="L58" i="4"/>
  <c r="L61" i="4"/>
  <c r="L69" i="4"/>
  <c r="L77" i="4"/>
  <c r="L82" i="4"/>
  <c r="K2" i="4"/>
  <c r="L2" i="4" s="1"/>
  <c r="K4" i="4"/>
  <c r="L4" i="4" s="1"/>
  <c r="K5" i="4"/>
  <c r="L5" i="4" s="1"/>
  <c r="K6" i="4"/>
  <c r="L6" i="4" s="1"/>
  <c r="K7" i="4"/>
  <c r="L7" i="4" s="1"/>
  <c r="K8" i="4"/>
  <c r="L8" i="4" s="1"/>
  <c r="K9" i="4"/>
  <c r="K10" i="4"/>
  <c r="L10" i="4" s="1"/>
  <c r="K11" i="4"/>
  <c r="L11" i="4" s="1"/>
  <c r="K12" i="4"/>
  <c r="L12" i="4" s="1"/>
  <c r="K13" i="4"/>
  <c r="L13" i="4" s="1"/>
  <c r="K14" i="4"/>
  <c r="L14" i="4" s="1"/>
  <c r="K15" i="4"/>
  <c r="L15" i="4" s="1"/>
  <c r="K16" i="4"/>
  <c r="K17" i="4"/>
  <c r="L17" i="4" s="1"/>
  <c r="K19" i="4"/>
  <c r="L19" i="4" s="1"/>
  <c r="K21" i="4"/>
  <c r="K24" i="4"/>
  <c r="K25" i="4"/>
  <c r="L25" i="4" s="1"/>
  <c r="K27" i="4"/>
  <c r="K28" i="4"/>
  <c r="L28" i="4" s="1"/>
  <c r="K29" i="4"/>
  <c r="L29" i="4" s="1"/>
  <c r="K30" i="4"/>
  <c r="L30" i="4" s="1"/>
  <c r="K31" i="4"/>
  <c r="L31" i="4" s="1"/>
  <c r="K32" i="4"/>
  <c r="L32" i="4" s="1"/>
  <c r="K33" i="4"/>
  <c r="K34" i="4"/>
  <c r="L34" i="4" s="1"/>
  <c r="K35" i="4"/>
  <c r="L35" i="4" s="1"/>
  <c r="K36" i="4"/>
  <c r="K37" i="4"/>
  <c r="L37" i="4" s="1"/>
  <c r="K38" i="4"/>
  <c r="L38" i="4" s="1"/>
  <c r="K39" i="4"/>
  <c r="K40" i="4"/>
  <c r="K41" i="4"/>
  <c r="L41" i="4" s="1"/>
  <c r="K42" i="4"/>
  <c r="L42" i="4" s="1"/>
  <c r="K43" i="4"/>
  <c r="L43" i="4" s="1"/>
  <c r="K44" i="4"/>
  <c r="K45" i="4"/>
  <c r="L45" i="4" s="1"/>
  <c r="K46" i="4"/>
  <c r="L46" i="4" s="1"/>
  <c r="K48" i="4"/>
  <c r="L48" i="4" s="1"/>
  <c r="K49" i="4"/>
  <c r="K50" i="4"/>
  <c r="L50" i="4" s="1"/>
  <c r="K51" i="4"/>
  <c r="L51" i="4" s="1"/>
  <c r="K52" i="4"/>
  <c r="L52" i="4" s="1"/>
  <c r="K54" i="4"/>
  <c r="L54" i="4" s="1"/>
  <c r="K55" i="4"/>
  <c r="L55" i="4" s="1"/>
  <c r="K56" i="4"/>
  <c r="L56" i="4" s="1"/>
  <c r="K59" i="4"/>
  <c r="L59" i="4" s="1"/>
  <c r="K60" i="4"/>
  <c r="L60" i="4" s="1"/>
  <c r="K62" i="4"/>
  <c r="K63" i="4"/>
  <c r="L63" i="4" s="1"/>
  <c r="K64" i="4"/>
  <c r="L64" i="4" s="1"/>
  <c r="K65" i="4"/>
  <c r="L65" i="4" s="1"/>
  <c r="K66" i="4"/>
  <c r="L66" i="4" s="1"/>
  <c r="K67" i="4"/>
  <c r="L67" i="4" s="1"/>
  <c r="K68" i="4"/>
  <c r="L68" i="4" s="1"/>
  <c r="K70" i="4"/>
  <c r="L70" i="4" s="1"/>
  <c r="K71" i="4"/>
  <c r="L71" i="4" s="1"/>
  <c r="K72" i="4"/>
  <c r="L72" i="4" s="1"/>
  <c r="K73" i="4"/>
  <c r="L73" i="4" s="1"/>
  <c r="K74" i="4"/>
  <c r="L74" i="4" s="1"/>
  <c r="K75" i="4"/>
  <c r="L75" i="4" s="1"/>
  <c r="K76" i="4"/>
  <c r="L76" i="4" s="1"/>
  <c r="K78" i="4"/>
  <c r="K79" i="4"/>
  <c r="K80" i="4"/>
  <c r="L80" i="4" s="1"/>
  <c r="K81" i="4"/>
  <c r="L81" i="4" s="1"/>
  <c r="K83" i="4"/>
  <c r="L83" i="4" s="1"/>
  <c r="J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G84" i="2"/>
  <c r="L3" i="2"/>
  <c r="L18" i="2"/>
  <c r="L22" i="2"/>
  <c r="L23" i="2"/>
  <c r="L26" i="2"/>
  <c r="L47" i="2"/>
  <c r="L57" i="2"/>
  <c r="L58" i="2"/>
  <c r="L61" i="2"/>
  <c r="L69" i="2"/>
  <c r="L77" i="2"/>
  <c r="L82" i="2"/>
  <c r="K53" i="2"/>
  <c r="L53" i="2" s="1"/>
  <c r="K2" i="2"/>
  <c r="L2" i="2" s="1"/>
  <c r="K4" i="2"/>
  <c r="L4" i="2" s="1"/>
  <c r="K5" i="2"/>
  <c r="L5" i="2" s="1"/>
  <c r="K6" i="2"/>
  <c r="L6" i="2" s="1"/>
  <c r="K7" i="2"/>
  <c r="L7" i="2" s="1"/>
  <c r="K8" i="2"/>
  <c r="L8" i="2" s="1"/>
  <c r="K9" i="2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9" i="2"/>
  <c r="L19" i="2" s="1"/>
  <c r="K21" i="2"/>
  <c r="K24" i="2"/>
  <c r="K25" i="2"/>
  <c r="L25" i="2" s="1"/>
  <c r="K27" i="2"/>
  <c r="K28" i="2"/>
  <c r="L28" i="2" s="1"/>
  <c r="K29" i="2"/>
  <c r="L29" i="2" s="1"/>
  <c r="K30" i="2"/>
  <c r="L30" i="2" s="1"/>
  <c r="K31" i="2"/>
  <c r="L31" i="2" s="1"/>
  <c r="K32" i="2"/>
  <c r="L32" i="2" s="1"/>
  <c r="K33" i="2"/>
  <c r="K34" i="2"/>
  <c r="L34" i="2" s="1"/>
  <c r="K35" i="2"/>
  <c r="L35" i="2" s="1"/>
  <c r="K36" i="2"/>
  <c r="K37" i="2"/>
  <c r="L37" i="2" s="1"/>
  <c r="K38" i="2"/>
  <c r="L38" i="2" s="1"/>
  <c r="K39" i="2"/>
  <c r="K40" i="2"/>
  <c r="K41" i="2"/>
  <c r="L41" i="2" s="1"/>
  <c r="K42" i="2"/>
  <c r="L42" i="2" s="1"/>
  <c r="K43" i="2"/>
  <c r="L43" i="2" s="1"/>
  <c r="K44" i="2"/>
  <c r="K45" i="2"/>
  <c r="L45" i="2" s="1"/>
  <c r="K46" i="2"/>
  <c r="L46" i="2" s="1"/>
  <c r="K48" i="2"/>
  <c r="L48" i="2" s="1"/>
  <c r="K49" i="2"/>
  <c r="K50" i="2"/>
  <c r="L50" i="2" s="1"/>
  <c r="K51" i="2"/>
  <c r="L51" i="2" s="1"/>
  <c r="K52" i="2"/>
  <c r="L52" i="2" s="1"/>
  <c r="K54" i="2"/>
  <c r="L54" i="2" s="1"/>
  <c r="K55" i="2"/>
  <c r="L55" i="2" s="1"/>
  <c r="K56" i="2"/>
  <c r="L56" i="2" s="1"/>
  <c r="K59" i="2"/>
  <c r="L59" i="2" s="1"/>
  <c r="K60" i="2"/>
  <c r="L60" i="2" s="1"/>
  <c r="K62" i="2"/>
  <c r="K63" i="2"/>
  <c r="L63" i="2" s="1"/>
  <c r="K64" i="2"/>
  <c r="L64" i="2" s="1"/>
  <c r="K65" i="2"/>
  <c r="L65" i="2" s="1"/>
  <c r="K66" i="2"/>
  <c r="L66" i="2" s="1"/>
  <c r="K67" i="2"/>
  <c r="L67" i="2" s="1"/>
  <c r="K68" i="2"/>
  <c r="L68" i="2" s="1"/>
  <c r="K70" i="2"/>
  <c r="L70" i="2" s="1"/>
  <c r="K71" i="2"/>
  <c r="L71" i="2" s="1"/>
  <c r="K72" i="2"/>
  <c r="L72" i="2" s="1"/>
  <c r="K73" i="2"/>
  <c r="L73" i="2" s="1"/>
  <c r="K74" i="2"/>
  <c r="L74" i="2" s="1"/>
  <c r="K75" i="2"/>
  <c r="L75" i="2" s="1"/>
  <c r="K76" i="2"/>
  <c r="L76" i="2" s="1"/>
  <c r="K78" i="2"/>
  <c r="K79" i="2"/>
  <c r="K80" i="2"/>
  <c r="L80" i="2" s="1"/>
  <c r="K81" i="2"/>
  <c r="L81" i="2" s="1"/>
  <c r="K83" i="2"/>
  <c r="L83" i="2" s="1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</calcChain>
</file>

<file path=xl/sharedStrings.xml><?xml version="1.0" encoding="utf-8"?>
<sst xmlns="http://schemas.openxmlformats.org/spreadsheetml/2006/main" count="1122" uniqueCount="340">
  <si>
    <t>Belgrade Community Library</t>
  </si>
  <si>
    <t>Belgrade</t>
  </si>
  <si>
    <t>Gallatin</t>
  </si>
  <si>
    <t>Belt Public Library</t>
  </si>
  <si>
    <t>Belt</t>
  </si>
  <si>
    <t>Cascade</t>
  </si>
  <si>
    <t>Big Horn County Public Library</t>
  </si>
  <si>
    <t>Hardin</t>
  </si>
  <si>
    <t>Big Horn</t>
  </si>
  <si>
    <t>Billings Public Library</t>
  </si>
  <si>
    <t>Billings</t>
  </si>
  <si>
    <t>Yellowstone</t>
  </si>
  <si>
    <t>Bitterroot Public Library</t>
  </si>
  <si>
    <t>Hamilton</t>
  </si>
  <si>
    <t>Ravalli</t>
  </si>
  <si>
    <t>Blaine County Library</t>
  </si>
  <si>
    <t>Chinook</t>
  </si>
  <si>
    <t>Blaine</t>
  </si>
  <si>
    <t>Bozeman Public Library</t>
  </si>
  <si>
    <t>Bozeman</t>
  </si>
  <si>
    <t>Bridger Public Library</t>
  </si>
  <si>
    <t>Bridger</t>
  </si>
  <si>
    <t>Carbon</t>
  </si>
  <si>
    <t>Broadwater School and Community Library</t>
  </si>
  <si>
    <t>Townsend</t>
  </si>
  <si>
    <t>Broadwater</t>
  </si>
  <si>
    <t>Butte-Silver Bow Public Library</t>
  </si>
  <si>
    <t>Butte</t>
  </si>
  <si>
    <t>Silver Bow</t>
  </si>
  <si>
    <t>Carnegie Public Library</t>
  </si>
  <si>
    <t>Big Timber</t>
  </si>
  <si>
    <t>Sweet Grass</t>
  </si>
  <si>
    <t>Choteau/Teton Public Library</t>
  </si>
  <si>
    <t>Choteau</t>
  </si>
  <si>
    <t>Teton</t>
  </si>
  <si>
    <t>Chouteau County Library</t>
  </si>
  <si>
    <t>Fort Benton</t>
  </si>
  <si>
    <t>Chouteau</t>
  </si>
  <si>
    <t>Conrad Public Library</t>
  </si>
  <si>
    <t>Conrad</t>
  </si>
  <si>
    <t>Pondera</t>
  </si>
  <si>
    <t>Daniels County Library</t>
  </si>
  <si>
    <t>Scobey</t>
  </si>
  <si>
    <t>Daniels</t>
  </si>
  <si>
    <t>Darby Community Public Library</t>
  </si>
  <si>
    <t>Darby</t>
  </si>
  <si>
    <t>Denton Public Library</t>
  </si>
  <si>
    <t>Denton</t>
  </si>
  <si>
    <t>Fergus</t>
  </si>
  <si>
    <t>Dillon Public Library</t>
  </si>
  <si>
    <t>Dillon</t>
  </si>
  <si>
    <t>Beaverhead</t>
  </si>
  <si>
    <t>Dorothy Asbjornson Community Library</t>
  </si>
  <si>
    <t>Winifred</t>
  </si>
  <si>
    <t>Drummond School &amp; Community Library</t>
  </si>
  <si>
    <t>Drummond</t>
  </si>
  <si>
    <t>Granite</t>
  </si>
  <si>
    <t>Dutton/Teton Public Library</t>
  </si>
  <si>
    <t>Dutton</t>
  </si>
  <si>
    <t>Ekalaka Public Library</t>
  </si>
  <si>
    <t>Ekalaka</t>
  </si>
  <si>
    <t>Carter</t>
  </si>
  <si>
    <t>Fairfield/Teton Public Library</t>
  </si>
  <si>
    <t>Fairfield</t>
  </si>
  <si>
    <t>Fallon County Library</t>
  </si>
  <si>
    <t>Baker</t>
  </si>
  <si>
    <t>Fallon</t>
  </si>
  <si>
    <t>Moore</t>
  </si>
  <si>
    <t>Garfield County Free Library</t>
  </si>
  <si>
    <t>Jordan</t>
  </si>
  <si>
    <t>Garfield</t>
  </si>
  <si>
    <t>George McCone Memorial County Library</t>
  </si>
  <si>
    <t>Circle</t>
  </si>
  <si>
    <t>McCone</t>
  </si>
  <si>
    <t>Glacier County Library</t>
  </si>
  <si>
    <t>Cut Bank</t>
  </si>
  <si>
    <t>Glacier</t>
  </si>
  <si>
    <t>Glasgow City-County Library</t>
  </si>
  <si>
    <t>Glasgow</t>
  </si>
  <si>
    <t>Valley</t>
  </si>
  <si>
    <t>Glendive Public Library</t>
  </si>
  <si>
    <t>Glendive</t>
  </si>
  <si>
    <t>Dawson</t>
  </si>
  <si>
    <t>Great Falls Public Library</t>
  </si>
  <si>
    <t>Great Falls</t>
  </si>
  <si>
    <t>Harlem Public Library</t>
  </si>
  <si>
    <t>Harlem</t>
  </si>
  <si>
    <t>Harlowton Public Library</t>
  </si>
  <si>
    <t>Harlowton</t>
  </si>
  <si>
    <t>Wheatland</t>
  </si>
  <si>
    <t>Havre-Hill County Library</t>
  </si>
  <si>
    <t>Havre</t>
  </si>
  <si>
    <t>Hill</t>
  </si>
  <si>
    <t>Hearst Free Library</t>
  </si>
  <si>
    <t>Anaconda</t>
  </si>
  <si>
    <t>Deer Lodge</t>
  </si>
  <si>
    <t>Henry A Malley Memorial Library</t>
  </si>
  <si>
    <t>Broadus</t>
  </si>
  <si>
    <t>Powder River</t>
  </si>
  <si>
    <t>ImagineIF Kalispell</t>
  </si>
  <si>
    <t>Kalispell</t>
  </si>
  <si>
    <t>Flathead</t>
  </si>
  <si>
    <t>Jefferson County Library - Boulder</t>
  </si>
  <si>
    <t>Boulder</t>
  </si>
  <si>
    <t>Jefferson</t>
  </si>
  <si>
    <t>Joliet Public Library</t>
  </si>
  <si>
    <t>Joliet</t>
  </si>
  <si>
    <t>Judith Basin County Free Library</t>
  </si>
  <si>
    <t>Stanford</t>
  </si>
  <si>
    <t>Judith Basin</t>
  </si>
  <si>
    <t>Laurel Public Library</t>
  </si>
  <si>
    <t>Laurel</t>
  </si>
  <si>
    <t>Lewis and Clark Library</t>
  </si>
  <si>
    <t>Helena</t>
  </si>
  <si>
    <t>Lewis and Clark</t>
  </si>
  <si>
    <t>Lewistown Public Library</t>
  </si>
  <si>
    <t>Lewistown</t>
  </si>
  <si>
    <t>Liberty County Library</t>
  </si>
  <si>
    <t>Chester</t>
  </si>
  <si>
    <t>Liberty</t>
  </si>
  <si>
    <t>Lincoln County Library</t>
  </si>
  <si>
    <t>Libby</t>
  </si>
  <si>
    <t>Lincoln</t>
  </si>
  <si>
    <t>Livingston-Park County Public Library</t>
  </si>
  <si>
    <t>Livingston</t>
  </si>
  <si>
    <t>Park</t>
  </si>
  <si>
    <t>Madison Valley Public Library</t>
  </si>
  <si>
    <t>Ennis</t>
  </si>
  <si>
    <t>Madison</t>
  </si>
  <si>
    <t>Manhattan Community School Library</t>
  </si>
  <si>
    <t>Manhattan</t>
  </si>
  <si>
    <t>Meagher County/City Library</t>
  </si>
  <si>
    <t>White Sulphur Springs</t>
  </si>
  <si>
    <t>Meagher</t>
  </si>
  <si>
    <t>Miles City Public Library</t>
  </si>
  <si>
    <t>Miles City</t>
  </si>
  <si>
    <t>Custer</t>
  </si>
  <si>
    <t>Mineral County Public Library</t>
  </si>
  <si>
    <t>Superior</t>
  </si>
  <si>
    <t>Mineral</t>
  </si>
  <si>
    <t>Missoula Public Library</t>
  </si>
  <si>
    <t>Missoula</t>
  </si>
  <si>
    <t>North Jefferson County Library District Clancy Library</t>
  </si>
  <si>
    <t>Clancy</t>
  </si>
  <si>
    <t>North Lake County Public Library</t>
  </si>
  <si>
    <t>Polson</t>
  </si>
  <si>
    <t>Lake</t>
  </si>
  <si>
    <t>North Valley Public Library</t>
  </si>
  <si>
    <t>Stevensville</t>
  </si>
  <si>
    <t>Petroleum County School-Community Library</t>
  </si>
  <si>
    <t>Winnett</t>
  </si>
  <si>
    <t>Petroleum</t>
  </si>
  <si>
    <t>Philipsburg Public Library</t>
  </si>
  <si>
    <t>Philipsburg</t>
  </si>
  <si>
    <t>Phillips County Library</t>
  </si>
  <si>
    <t>Malta</t>
  </si>
  <si>
    <t>Phillips</t>
  </si>
  <si>
    <t>Plains Public Library District</t>
  </si>
  <si>
    <t>Plains</t>
  </si>
  <si>
    <t>Sanders</t>
  </si>
  <si>
    <t>Prairie County Library</t>
  </si>
  <si>
    <t>Terry</t>
  </si>
  <si>
    <t>Prairie</t>
  </si>
  <si>
    <t>Preston Hot Springs Town-County Library</t>
  </si>
  <si>
    <t>Hot Springs</t>
  </si>
  <si>
    <t>Red Lodge Carnegie Library</t>
  </si>
  <si>
    <t>Red Lodge</t>
  </si>
  <si>
    <t>Ronan Library District</t>
  </si>
  <si>
    <t>Ronan</t>
  </si>
  <si>
    <t>Roosevelt County Library</t>
  </si>
  <si>
    <t>Wolf Point</t>
  </si>
  <si>
    <t>Roosevelt</t>
  </si>
  <si>
    <t>Rosebud County Library</t>
  </si>
  <si>
    <t>Forsyth</t>
  </si>
  <si>
    <t>Rosebud</t>
  </si>
  <si>
    <t>Roundup School-Community Library</t>
  </si>
  <si>
    <t>Roundup</t>
  </si>
  <si>
    <t>Musselshell</t>
  </si>
  <si>
    <t>Sheridan County Library</t>
  </si>
  <si>
    <t>Plentywood</t>
  </si>
  <si>
    <t>Sheridan</t>
  </si>
  <si>
    <t>Sheridan Public Library</t>
  </si>
  <si>
    <t>Sidney-Richland County Library</t>
  </si>
  <si>
    <t>Sidney</t>
  </si>
  <si>
    <t>Richland</t>
  </si>
  <si>
    <t>St Ignatius School-Community Library</t>
  </si>
  <si>
    <t>Saint Ignatius</t>
  </si>
  <si>
    <t>Stillwater County Library</t>
  </si>
  <si>
    <t>Columbus</t>
  </si>
  <si>
    <t>Stillwater</t>
  </si>
  <si>
    <t>Thompson Falls Public Library</t>
  </si>
  <si>
    <t>Thompson Falls</t>
  </si>
  <si>
    <t>Thompson-Hickman Madison County Library</t>
  </si>
  <si>
    <t>Virginia City</t>
  </si>
  <si>
    <t>Three Forks Community Library</t>
  </si>
  <si>
    <t>Three Forks</t>
  </si>
  <si>
    <t>Toole County Library</t>
  </si>
  <si>
    <t>Shelby</t>
  </si>
  <si>
    <t>Toole</t>
  </si>
  <si>
    <t>Twin Bridges Public Library</t>
  </si>
  <si>
    <t>Twin Bridges</t>
  </si>
  <si>
    <t>Valier Public Library</t>
  </si>
  <si>
    <t>Valier</t>
  </si>
  <si>
    <t>Wedsworth Memorial Library</t>
  </si>
  <si>
    <t>West Yellowstone Public Library</t>
  </si>
  <si>
    <t>West Yellowstone</t>
  </si>
  <si>
    <t>Whitefish Community Library</t>
  </si>
  <si>
    <t>Whitefish</t>
  </si>
  <si>
    <t>Wibaux Public Library</t>
  </si>
  <si>
    <t>Wibaux</t>
  </si>
  <si>
    <t>William K. Kohrs Memorial Library</t>
  </si>
  <si>
    <t>Powell</t>
  </si>
  <si>
    <t>Excellent</t>
  </si>
  <si>
    <t>Good</t>
  </si>
  <si>
    <t>Fair</t>
  </si>
  <si>
    <t>Fair-Poor</t>
  </si>
  <si>
    <t>None</t>
  </si>
  <si>
    <t>Moore Memorial Public Library</t>
  </si>
  <si>
    <t>Poor</t>
  </si>
  <si>
    <t>Number of hotspots</t>
  </si>
  <si>
    <t>Cost for hotspot</t>
  </si>
  <si>
    <t>Statewide but varies</t>
  </si>
  <si>
    <t>Service Area Population</t>
  </si>
  <si>
    <t>County</t>
  </si>
  <si>
    <t>City</t>
  </si>
  <si>
    <t>Library Name</t>
  </si>
  <si>
    <t>Data Element</t>
  </si>
  <si>
    <t>Source</t>
  </si>
  <si>
    <t>https://broadbandnow.com/custom-maps</t>
  </si>
  <si>
    <t>Percent of county with access to 25 Mbps or higher</t>
  </si>
  <si>
    <t>Coverage</t>
  </si>
  <si>
    <t>% Broadband access in county</t>
  </si>
  <si>
    <t>Tmobile Coverage</t>
  </si>
  <si>
    <t>Tmobile rep</t>
  </si>
  <si>
    <t>AT&amp;T Coverage</t>
  </si>
  <si>
    <t>https://www.att.com/maps/wireless-coverage.html</t>
  </si>
  <si>
    <t>Verizon Coverage</t>
  </si>
  <si>
    <t>https://www.verizon.com/featured/our-network/</t>
  </si>
  <si>
    <t>Tmobile cost</t>
  </si>
  <si>
    <t>AT&amp;T Cost</t>
  </si>
  <si>
    <t>AT&amp;T site</t>
  </si>
  <si>
    <t>Verizon Cost</t>
  </si>
  <si>
    <t>Verizon site</t>
  </si>
  <si>
    <t>Number of hotspots ideal</t>
  </si>
  <si>
    <t>Total cost for ideal</t>
  </si>
  <si>
    <t xml:space="preserve">Annual goal 1 cost </t>
  </si>
  <si>
    <t>Monthly cost for data</t>
  </si>
  <si>
    <t>Total cost goal 1</t>
  </si>
  <si>
    <t>Ideal hotspots</t>
  </si>
  <si>
    <t>Monthly Cost for data</t>
  </si>
  <si>
    <t>Total statewide</t>
  </si>
  <si>
    <t>Totals for statewide</t>
  </si>
  <si>
    <t>Library Address</t>
  </si>
  <si>
    <t>Goal 1 Hotspots</t>
  </si>
  <si>
    <t xml:space="preserve">Total cost </t>
  </si>
  <si>
    <t>Total cost ideal</t>
  </si>
  <si>
    <t>106 N Broadway St.</t>
  </si>
  <si>
    <t>Have access</t>
  </si>
  <si>
    <t>404 Millard St</t>
  </si>
  <si>
    <t>419 North Custer Avenue</t>
  </si>
  <si>
    <t>510 North Broadway</t>
  </si>
  <si>
    <t>306 State Street</t>
  </si>
  <si>
    <t>112 4th St West</t>
  </si>
  <si>
    <t>626 E Main Street</t>
  </si>
  <si>
    <t>119 West Broadway</t>
  </si>
  <si>
    <t>201 N Spruce St</t>
  </si>
  <si>
    <t>226 West Broadway</t>
  </si>
  <si>
    <t>314 McLeod Street</t>
  </si>
  <si>
    <t>17 Main Avenue North</t>
  </si>
  <si>
    <t>1518 Main</t>
  </si>
  <si>
    <t>15 4th Avenue SW</t>
  </si>
  <si>
    <t>203 Timmons St</t>
  </si>
  <si>
    <t>101 1/2 South Marshall Street</t>
  </si>
  <si>
    <t>515 Broadway</t>
  </si>
  <si>
    <t>121 S Idaho Street</t>
  </si>
  <si>
    <t>210 Main Street</t>
  </si>
  <si>
    <t>124 First Street</t>
  </si>
  <si>
    <t>22 Main St W</t>
  </si>
  <si>
    <t>105 N Main St</t>
  </si>
  <si>
    <t>14 4th St N</t>
  </si>
  <si>
    <t>6 West  Fallon Ave</t>
  </si>
  <si>
    <t>208 Main St</t>
  </si>
  <si>
    <t>1101 C Avenue</t>
  </si>
  <si>
    <t>21 1st Avenue SE</t>
  </si>
  <si>
    <t>408 Third Avenue South</t>
  </si>
  <si>
    <t>200 South Kendrick</t>
  </si>
  <si>
    <t>301 2nd Ave North</t>
  </si>
  <si>
    <t>37 1st Avenue SE</t>
  </si>
  <si>
    <t>13 South Central Ave</t>
  </si>
  <si>
    <t>402 3rd Street</t>
  </si>
  <si>
    <t>401 Main Street</t>
  </si>
  <si>
    <t>102 South Lincoln</t>
  </si>
  <si>
    <t>247 1st Ave East</t>
  </si>
  <si>
    <t>202 S Main</t>
  </si>
  <si>
    <t>211 E Front Street</t>
  </si>
  <si>
    <t>93 Third Street North</t>
  </si>
  <si>
    <t>720 West 3rd St</t>
  </si>
  <si>
    <t>120 South Last Chance Gulch</t>
  </si>
  <si>
    <t>701 West Main</t>
  </si>
  <si>
    <t>110 East 1st Street</t>
  </si>
  <si>
    <t>220 West 6th Street</t>
  </si>
  <si>
    <t>228 West Callender Street</t>
  </si>
  <si>
    <t>210 East Main Street</t>
  </si>
  <si>
    <t>200 W Fulton Ave</t>
  </si>
  <si>
    <t>205 SW Garfield</t>
  </si>
  <si>
    <t>1 South 10th St.</t>
  </si>
  <si>
    <t>301 2nd Ave East</t>
  </si>
  <si>
    <t>301 E Main</t>
  </si>
  <si>
    <t>403 Fergus Avenue</t>
  </si>
  <si>
    <t>3 North Main Street</t>
  </si>
  <si>
    <t>2 First Avenue East</t>
  </si>
  <si>
    <t>208 Main Street</t>
  </si>
  <si>
    <t>305 South Broadway</t>
  </si>
  <si>
    <t>102 S Sansome</t>
  </si>
  <si>
    <t>10 South 4th St East</t>
  </si>
  <si>
    <t>108 West Railroad</t>
  </si>
  <si>
    <t>309 Garfield Ave</t>
  </si>
  <si>
    <t>203 East Main</t>
  </si>
  <si>
    <t>3 West 8th Street</t>
  </si>
  <si>
    <t>203 Main Street SW</t>
  </si>
  <si>
    <t>220 2nd Ave South</t>
  </si>
  <si>
    <t>201 North 9th Avenue</t>
  </si>
  <si>
    <t>526 6th Avenue West</t>
  </si>
  <si>
    <t>100 West Laurel Ave</t>
  </si>
  <si>
    <t>109 East Hamilton</t>
  </si>
  <si>
    <t>121 3rd Ave NW</t>
  </si>
  <si>
    <t>76 Third Avenue</t>
  </si>
  <si>
    <t>27 N 4th St</t>
  </si>
  <si>
    <t>911 Main Street</t>
  </si>
  <si>
    <t>217 East Idaho Street</t>
  </si>
  <si>
    <t>607 Main St</t>
  </si>
  <si>
    <t>229 2nd Ave S</t>
  </si>
  <si>
    <t>206 S Main</t>
  </si>
  <si>
    <t>400 Teton Avenue</t>
  </si>
  <si>
    <t>13 North Front Street</t>
  </si>
  <si>
    <t>23 N Dunraven Street</t>
  </si>
  <si>
    <t>9 Spokane Avenue</t>
  </si>
  <si>
    <t>115 S Wibaux</t>
  </si>
  <si>
    <t>501 Missouri Ave</t>
  </si>
  <si>
    <t>Statewide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</si>
</sst>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90">
    <xf numFmtId="0" fontId="0" fillId="0" borderId="0" applyBorder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2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/>
    </xf>
    <xf numFmtId="0" fontId="0" fillId="0" borderId="0" xfId="0" applyNumberFormat="1" applyFill="1" applyAlignment="1" applyProtection="1">
      <alignment horizontal="left" vertical="top"/>
    </xf>
    <xf numFmtId="0" fontId="0" fillId="0" borderId="0" xfId="0"/>
    <xf numFmtId="0" fontId="1" fillId="0" borderId="0" xfId="189" applyNumberFormat="1" applyFill="1" applyAlignment="1" applyProtection="1"/>
    <xf numFmtId="0" fontId="3" fillId="0" borderId="0" xfId="0" applyNumberFormat="1" applyFont="1" applyFill="1" applyAlignment="1" applyProtection="1"/>
    <xf numFmtId="1" fontId="0" fillId="0" borderId="0" xfId="0" applyNumberFormat="1" applyFill="1" applyAlignment="1" applyProtection="1"/>
    <xf numFmtId="4" fontId="0" fillId="0" borderId="0" xfId="0" applyNumberFormat="1" applyFill="1" applyAlignment="1" applyProtection="1"/>
    <xf numFmtId="0" fontId="0" fillId="2" borderId="0" xfId="0" applyNumberFormat="1" applyFill="1" applyAlignment="1" applyProtection="1"/>
    <xf numFmtId="0" fontId="0" fillId="2" borderId="0" xfId="0" applyFill="1"/>
    <xf numFmtId="1" fontId="0" fillId="2" borderId="0" xfId="0" applyNumberFormat="1" applyFill="1" applyAlignment="1" applyProtection="1"/>
    <xf numFmtId="4" fontId="0" fillId="2" borderId="0" xfId="0" applyNumberFormat="1" applyFill="1" applyAlignment="1" applyProtection="1"/>
  </cellXfs>
  <cellStyles count="19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/>
    <cellStyle name="Normal" xfId="0" builtinId="0"/>
  </cellStyles>
  <dxfs count="26">
    <dxf>
      <numFmt numFmtId="0" formatCode="General"/>
      <fill>
        <patternFill patternType="none">
          <fgColor rgb="FF000000"/>
          <bgColor auto="1"/>
        </patternFill>
      </fill>
    </dxf>
    <dxf>
      <numFmt numFmtId="0" formatCode="General"/>
      <fill>
        <patternFill patternType="none">
          <fgColor rgb="FF000000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4" formatCode="#,##0.00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4" formatCode="#,##0.0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5008EA6-F9EB-4F4F-B421-D94EBDD1898E}" name="Table4" displayName="Table4" ref="A1:M84" totalsRowShown="0">
  <autoFilter ref="A1:M84" xr:uid="{5663885F-920C-4ECE-9535-B472E8256078}"/>
  <sortState xmlns:xlrd2="http://schemas.microsoft.com/office/spreadsheetml/2017/richdata2" ref="A2:M83">
    <sortCondition ref="A2"/>
  </sortState>
  <tableColumns count="13">
    <tableColumn id="1" xr3:uid="{D55BA37E-656E-4371-8B2C-84FCCD19623C}" name="Library Name"/>
    <tableColumn id="2" xr3:uid="{CD3C84B0-A6A1-46FE-8B88-B4739317B494}" name="Service Area Population"/>
    <tableColumn id="3" xr3:uid="{E6EFC4C0-DF37-40C6-8DDF-0CE6BD7CC985}" name="Library Address"/>
    <tableColumn id="4" xr3:uid="{D7C55DF2-6992-4E7D-9D31-207E74F67941}" name="City"/>
    <tableColumn id="5" xr3:uid="{E87851C8-FFB2-4AE3-8D35-F350DBA074CC}" name="County"/>
    <tableColumn id="6" xr3:uid="{5FEA8113-E0A4-4ED2-95A7-F3220D861FA2}" name="% Broadband access in county"/>
    <tableColumn id="7" xr3:uid="{F5BD9D72-8DA2-4926-A316-AB2E9A4A0CFE}" name="Coverage"/>
    <tableColumn id="8" xr3:uid="{7C017054-BA87-447D-85C5-7E6865B5954A}" name="Cost for hotspot"/>
    <tableColumn id="9" xr3:uid="{6F60E4A5-B6D7-4D78-8D85-1CDDE0942E54}" name="Monthly cost for data"/>
    <tableColumn id="10" xr3:uid="{C8BB41E9-0E3E-40FD-ADF6-24C179B21DEE}" name="Goal 1 Hotspots"/>
    <tableColumn id="11" xr3:uid="{C97387CE-9215-475E-912F-B3D51473C458}" name="Total cost "/>
    <tableColumn id="12" xr3:uid="{FCE72443-6E0E-4B43-A43D-791B7D556462}" name="Ideal hotspots" dataDxfId="25"/>
    <tableColumn id="13" xr3:uid="{EF691E2C-DB74-49EF-AFD4-BAECDFD9FD4B}" name="Total cost ideal" dataDxfId="2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84" totalsRowShown="0" headerRowDxfId="23" dataDxfId="22">
  <autoFilter ref="A1:L84" xr:uid="{00000000-0009-0000-0100-000001000000}"/>
  <sortState xmlns:xlrd2="http://schemas.microsoft.com/office/spreadsheetml/2017/richdata2" ref="A2:L83">
    <sortCondition ref="A4"/>
  </sortState>
  <tableColumns count="12">
    <tableColumn id="3" xr3:uid="{00000000-0010-0000-0000-000003000000}" name="Library Name" dataDxfId="21"/>
    <tableColumn id="8" xr3:uid="{2DC38B4B-DD7D-429B-8849-805C6924E112}" name="Service Area Population"/>
    <tableColumn id="9" xr3:uid="{00000000-0010-0000-0000-000009000000}" name="City" dataDxfId="20"/>
    <tableColumn id="10" xr3:uid="{00000000-0010-0000-0000-00000A000000}" name="County" dataDxfId="19"/>
    <tableColumn id="11" xr3:uid="{A118961D-00AC-491C-9DBF-1622A0406593}" name="% Broadband access in county"/>
    <tableColumn id="1" xr3:uid="{00000000-0010-0000-0000-000001000000}" name="Coverage" dataDxfId="18"/>
    <tableColumn id="7" xr3:uid="{139BB49E-BA7E-40D8-80E2-41FBC8D7C197}" name="Cost for hotspot" dataDxfId="17">
      <calculatedColumnFormula>0</calculatedColumnFormula>
    </tableColumn>
    <tableColumn id="2" xr3:uid="{DB7AB6CE-8723-42CD-B9AA-AA05F061EF4E}" name="Monthly cost for data" dataDxfId="16">
      <calculatedColumnFormula>29.74</calculatedColumnFormula>
    </tableColumn>
    <tableColumn id="4" xr3:uid="{4F866933-73A0-499D-BA40-8A6AD89BA3C1}" name="Number of hotspots" dataDxfId="15"/>
    <tableColumn id="5" xr3:uid="{6C09E377-B25A-4F8C-8EB9-25E4920A655F}" name="Annual goal 1 cost " dataDxfId="14">
      <calculatedColumnFormula>(Table1[[#This Row],[Monthly cost for data]]*Table1[[#This Row],[Number of hotspots]])*12</calculatedColumnFormula>
    </tableColumn>
    <tableColumn id="12" xr3:uid="{B42E92CE-A95A-4B56-ADE7-7FC1FA533CE9}" name="Number of hotspots ideal" dataDxfId="13">
      <calculatedColumnFormula>Table1[[#This Row],[Service Area Population]]/1000</calculatedColumnFormula>
    </tableColumn>
    <tableColumn id="13" xr3:uid="{EDC79029-27CF-4396-AAF4-D2798C1802C5}" name="Total cost for ideal" dataDxfId="12">
      <calculatedColumnFormula>(Table1[[#This Row],[Number of hotspots ideal]]*Table1[[#This Row],[Monthly cost for data]])*12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213EBA9-8F17-42AE-BB79-27A9F502D73E}" name="Table14" displayName="Table14" ref="A1:L84" totalsRowShown="0" headerRowDxfId="11" dataDxfId="10">
  <autoFilter ref="A1:L84" xr:uid="{00000000-0009-0000-0100-000001000000}"/>
  <sortState xmlns:xlrd2="http://schemas.microsoft.com/office/spreadsheetml/2017/richdata2" ref="A2:L83">
    <sortCondition ref="A1:A83"/>
  </sortState>
  <tableColumns count="12">
    <tableColumn id="3" xr3:uid="{119E7E2B-B4EC-428D-973C-29264442181F}" name="Library Name" dataDxfId="9"/>
    <tableColumn id="8" xr3:uid="{1B077829-8CA1-4F3D-9405-01139E35D264}" name="Service Area Population"/>
    <tableColumn id="9" xr3:uid="{0CFB2BB9-47D7-459D-BFFC-554486BAF916}" name="City" dataDxfId="8"/>
    <tableColumn id="10" xr3:uid="{13914F10-9DDA-435F-938E-7E5ACACEDA8A}" name="County" dataDxfId="7"/>
    <tableColumn id="11" xr3:uid="{444896D9-AF65-46E3-99A0-B2D054CDF4EB}" name="% Broadband access in county"/>
    <tableColumn id="1" xr3:uid="{43D43A83-EC03-479C-B5F9-1378A243FF35}" name="Coverage" dataDxfId="6"/>
    <tableColumn id="7" xr3:uid="{D6FCF80D-834A-418B-810A-721EF847084F}" name="Cost for hotspot" dataDxfId="5">
      <calculatedColumnFormula>0</calculatedColumnFormula>
    </tableColumn>
    <tableColumn id="2" xr3:uid="{DE82E0F5-30D9-4A4D-9F4B-44D3CA157EAE}" name="Monthly Cost for data" dataDxfId="4">
      <calculatedColumnFormula>29.74</calculatedColumnFormula>
    </tableColumn>
    <tableColumn id="4" xr3:uid="{398FCA5C-73EE-4180-9760-A67FBCDC981A}" name="Number of hotspots" dataDxfId="3"/>
    <tableColumn id="5" xr3:uid="{55C58394-E294-4E72-A89D-1BE22F67BC28}" name="Total cost goal 1" dataDxfId="2">
      <calculatedColumnFormula>(Table14[[#This Row],[Number of hotspots]]*Table14[[#This Row],[Monthly Cost for data]])*12</calculatedColumnFormula>
    </tableColumn>
    <tableColumn id="6" xr3:uid="{FF4691CD-9955-48EE-9A41-27ADB5902F84}" name="Ideal hotspots" dataDxfId="1">
      <calculatedColumnFormula>Table14[[#This Row],[Service Area Population]]/1000</calculatedColumnFormula>
    </tableColumn>
    <tableColumn id="12" xr3:uid="{8FBB03B7-A575-40F1-9AAD-957EC8F97E3A}" name="Total cost for ideal" dataDxfId="0">
      <calculatedColumnFormula>(Table14[[#This Row],[Ideal hotspots]]*Table14[[#This Row],[Monthly Cost for data]])*12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izon.com/featured/our-network/" TargetMode="External"/><Relationship Id="rId2" Type="http://schemas.openxmlformats.org/officeDocument/2006/relationships/hyperlink" Target="https://www.att.com/maps/wireless-coverage.html" TargetMode="External"/><Relationship Id="rId1" Type="http://schemas.openxmlformats.org/officeDocument/2006/relationships/hyperlink" Target="https://broadbandnow.com/custom-maps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9E57-C0BC-4D1A-9FD7-264419EE9BE9}">
  <dimension ref="A1:M84"/>
  <sheetViews>
    <sheetView topLeftCell="A43" workbookViewId="0">
      <selection activeCell="M84" sqref="M84"/>
    </sheetView>
  </sheetViews>
  <sheetFormatPr defaultRowHeight="15" x14ac:dyDescent="0.25"/>
  <cols>
    <col min="1" max="1" width="48.5703125" bestFit="1" customWidth="1"/>
    <col min="2" max="2" width="24.28515625" customWidth="1"/>
    <col min="3" max="3" width="27.28515625" bestFit="1" customWidth="1"/>
    <col min="5" max="5" width="9.42578125" customWidth="1"/>
    <col min="6" max="6" width="29.28515625" customWidth="1"/>
    <col min="7" max="7" width="11.42578125" bestFit="1" customWidth="1"/>
    <col min="8" max="8" width="17.28515625" customWidth="1"/>
    <col min="9" max="9" width="21.85546875" customWidth="1"/>
    <col min="10" max="10" width="16.85546875" customWidth="1"/>
    <col min="11" max="11" width="12" customWidth="1"/>
    <col min="12" max="12" width="15.7109375" customWidth="1"/>
    <col min="13" max="13" width="16.42578125" customWidth="1"/>
  </cols>
  <sheetData>
    <row r="1" spans="1:13" x14ac:dyDescent="0.25">
      <c r="A1" t="s">
        <v>225</v>
      </c>
      <c r="B1" t="s">
        <v>222</v>
      </c>
      <c r="C1" t="s">
        <v>252</v>
      </c>
      <c r="D1" t="s">
        <v>224</v>
      </c>
      <c r="E1" t="s">
        <v>223</v>
      </c>
      <c r="F1" t="s">
        <v>231</v>
      </c>
      <c r="G1" t="s">
        <v>230</v>
      </c>
      <c r="H1" t="s">
        <v>220</v>
      </c>
      <c r="I1" t="s">
        <v>246</v>
      </c>
      <c r="J1" t="s">
        <v>253</v>
      </c>
      <c r="K1" t="s">
        <v>254</v>
      </c>
      <c r="L1" t="s">
        <v>248</v>
      </c>
      <c r="M1" t="s">
        <v>255</v>
      </c>
    </row>
    <row r="2" spans="1:13" x14ac:dyDescent="0.25">
      <c r="A2" t="s">
        <v>0</v>
      </c>
      <c r="B2">
        <v>12960</v>
      </c>
      <c r="C2" t="s">
        <v>256</v>
      </c>
      <c r="D2" t="s">
        <v>1</v>
      </c>
      <c r="E2" t="s">
        <v>2</v>
      </c>
      <c r="F2">
        <v>86.1</v>
      </c>
      <c r="G2" t="s">
        <v>257</v>
      </c>
      <c r="H2">
        <v>0.99</v>
      </c>
      <c r="I2">
        <v>39.99</v>
      </c>
      <c r="J2">
        <v>2</v>
      </c>
      <c r="K2">
        <v>961.74</v>
      </c>
      <c r="L2" s="6">
        <v>12.96</v>
      </c>
      <c r="M2" s="7">
        <v>6232.0752000000002</v>
      </c>
    </row>
    <row r="3" spans="1:13" x14ac:dyDescent="0.25">
      <c r="A3" t="s">
        <v>3</v>
      </c>
      <c r="B3">
        <v>1459</v>
      </c>
      <c r="C3" t="s">
        <v>258</v>
      </c>
      <c r="D3" t="s">
        <v>4</v>
      </c>
      <c r="E3" t="s">
        <v>5</v>
      </c>
      <c r="F3">
        <v>89.5</v>
      </c>
      <c r="G3" t="s">
        <v>257</v>
      </c>
      <c r="H3">
        <v>0.99</v>
      </c>
      <c r="I3">
        <v>39.99</v>
      </c>
      <c r="J3">
        <v>2</v>
      </c>
      <c r="K3">
        <v>961.74</v>
      </c>
      <c r="L3" s="6">
        <v>2</v>
      </c>
      <c r="M3" s="7">
        <v>961.74</v>
      </c>
    </row>
    <row r="4" spans="1:13" x14ac:dyDescent="0.25">
      <c r="A4" t="s">
        <v>6</v>
      </c>
      <c r="B4">
        <v>12865</v>
      </c>
      <c r="C4" t="s">
        <v>259</v>
      </c>
      <c r="D4" t="s">
        <v>7</v>
      </c>
      <c r="E4" t="s">
        <v>8</v>
      </c>
      <c r="F4">
        <v>51.6</v>
      </c>
      <c r="G4" t="s">
        <v>257</v>
      </c>
      <c r="H4">
        <v>0.99</v>
      </c>
      <c r="I4">
        <v>39.99</v>
      </c>
      <c r="J4">
        <v>2</v>
      </c>
      <c r="K4">
        <v>961.74</v>
      </c>
      <c r="L4" s="6">
        <v>12.865</v>
      </c>
      <c r="M4" s="7">
        <v>6186.3925500000005</v>
      </c>
    </row>
    <row r="5" spans="1:13" x14ac:dyDescent="0.25">
      <c r="A5" t="s">
        <v>9</v>
      </c>
      <c r="B5">
        <v>141254</v>
      </c>
      <c r="C5" t="s">
        <v>260</v>
      </c>
      <c r="D5" t="s">
        <v>10</v>
      </c>
      <c r="E5" t="s">
        <v>11</v>
      </c>
      <c r="F5">
        <v>95.3</v>
      </c>
      <c r="G5" t="s">
        <v>257</v>
      </c>
      <c r="H5">
        <v>0.99</v>
      </c>
      <c r="I5">
        <v>39.99</v>
      </c>
      <c r="J5">
        <v>2</v>
      </c>
      <c r="K5">
        <v>961.74</v>
      </c>
      <c r="L5" s="6">
        <v>141.25399999999999</v>
      </c>
      <c r="M5" s="7">
        <v>67924.810979999995</v>
      </c>
    </row>
    <row r="6" spans="1:13" x14ac:dyDescent="0.25">
      <c r="A6" t="s">
        <v>12</v>
      </c>
      <c r="B6">
        <v>25577</v>
      </c>
      <c r="C6" t="s">
        <v>261</v>
      </c>
      <c r="D6" t="s">
        <v>13</v>
      </c>
      <c r="E6" t="s">
        <v>14</v>
      </c>
      <c r="F6">
        <v>47.8</v>
      </c>
      <c r="G6" t="s">
        <v>257</v>
      </c>
      <c r="H6">
        <v>0.99</v>
      </c>
      <c r="I6">
        <v>39.99</v>
      </c>
      <c r="J6">
        <v>2</v>
      </c>
      <c r="K6">
        <v>961.74</v>
      </c>
      <c r="L6" s="6">
        <v>25.577000000000002</v>
      </c>
      <c r="M6" s="7">
        <v>12299.211990000002</v>
      </c>
    </row>
    <row r="7" spans="1:13" x14ac:dyDescent="0.25">
      <c r="A7" t="s">
        <v>15</v>
      </c>
      <c r="B7">
        <v>3936</v>
      </c>
      <c r="C7" t="s">
        <v>262</v>
      </c>
      <c r="D7" t="s">
        <v>16</v>
      </c>
      <c r="E7" t="s">
        <v>17</v>
      </c>
      <c r="F7">
        <v>96.9</v>
      </c>
      <c r="G7" t="s">
        <v>257</v>
      </c>
      <c r="H7">
        <v>0.99</v>
      </c>
      <c r="I7">
        <v>39.99</v>
      </c>
      <c r="J7">
        <v>2</v>
      </c>
      <c r="K7">
        <v>961.74</v>
      </c>
      <c r="L7" s="6">
        <v>3.9359999999999999</v>
      </c>
      <c r="M7" s="7">
        <v>1892.7043200000001</v>
      </c>
    </row>
    <row r="8" spans="1:13" x14ac:dyDescent="0.25">
      <c r="A8" t="s">
        <v>18</v>
      </c>
      <c r="B8">
        <v>62164</v>
      </c>
      <c r="C8" t="s">
        <v>263</v>
      </c>
      <c r="D8" t="s">
        <v>19</v>
      </c>
      <c r="E8" t="s">
        <v>2</v>
      </c>
      <c r="F8">
        <v>86.1</v>
      </c>
      <c r="G8" t="s">
        <v>257</v>
      </c>
      <c r="H8">
        <v>0.99</v>
      </c>
      <c r="I8">
        <v>39.99</v>
      </c>
      <c r="J8">
        <v>2</v>
      </c>
      <c r="K8">
        <v>961.74</v>
      </c>
      <c r="L8" s="6">
        <v>62.164000000000001</v>
      </c>
      <c r="M8" s="7">
        <v>29892.802680000004</v>
      </c>
    </row>
    <row r="9" spans="1:13" x14ac:dyDescent="0.25">
      <c r="A9" t="s">
        <v>20</v>
      </c>
      <c r="B9">
        <v>2470</v>
      </c>
      <c r="C9" t="s">
        <v>264</v>
      </c>
      <c r="D9" t="s">
        <v>21</v>
      </c>
      <c r="E9" t="s">
        <v>22</v>
      </c>
      <c r="F9">
        <v>37.200000000000003</v>
      </c>
      <c r="G9" t="s">
        <v>257</v>
      </c>
      <c r="H9">
        <v>0.99</v>
      </c>
      <c r="I9">
        <v>39.99</v>
      </c>
      <c r="J9">
        <v>2</v>
      </c>
      <c r="K9">
        <v>961.74</v>
      </c>
      <c r="L9" s="6">
        <v>2.4700000000000002</v>
      </c>
      <c r="M9" s="7">
        <v>961.74</v>
      </c>
    </row>
    <row r="10" spans="1:13" x14ac:dyDescent="0.25">
      <c r="A10" t="s">
        <v>23</v>
      </c>
      <c r="B10">
        <v>5612</v>
      </c>
      <c r="C10" t="s">
        <v>265</v>
      </c>
      <c r="D10" t="s">
        <v>24</v>
      </c>
      <c r="E10" t="s">
        <v>25</v>
      </c>
      <c r="F10">
        <v>10.7</v>
      </c>
      <c r="G10" t="s">
        <v>257</v>
      </c>
      <c r="H10">
        <v>0.99</v>
      </c>
      <c r="I10">
        <v>39.99</v>
      </c>
      <c r="J10">
        <v>2</v>
      </c>
      <c r="K10">
        <v>961.74</v>
      </c>
      <c r="L10" s="6">
        <v>5.6120000000000001</v>
      </c>
      <c r="M10" s="7">
        <v>2698.6424399999996</v>
      </c>
    </row>
    <row r="11" spans="1:13" x14ac:dyDescent="0.25">
      <c r="A11" t="s">
        <v>26</v>
      </c>
      <c r="B11">
        <v>34200</v>
      </c>
      <c r="C11" t="s">
        <v>266</v>
      </c>
      <c r="D11" t="s">
        <v>27</v>
      </c>
      <c r="E11" t="s">
        <v>28</v>
      </c>
      <c r="F11">
        <v>90</v>
      </c>
      <c r="G11" t="s">
        <v>257</v>
      </c>
      <c r="H11">
        <v>0.99</v>
      </c>
      <c r="I11">
        <v>39.99</v>
      </c>
      <c r="J11">
        <v>2</v>
      </c>
      <c r="K11">
        <v>961.74</v>
      </c>
      <c r="L11" s="6">
        <v>34.200000000000003</v>
      </c>
      <c r="M11" s="7">
        <v>16445.754000000001</v>
      </c>
    </row>
    <row r="12" spans="1:13" x14ac:dyDescent="0.25">
      <c r="A12" t="s">
        <v>29</v>
      </c>
      <c r="B12">
        <v>3651</v>
      </c>
      <c r="C12" t="s">
        <v>267</v>
      </c>
      <c r="D12" t="s">
        <v>30</v>
      </c>
      <c r="E12" t="s">
        <v>31</v>
      </c>
      <c r="F12">
        <v>86.7</v>
      </c>
      <c r="G12" t="s">
        <v>257</v>
      </c>
      <c r="H12">
        <v>0.99</v>
      </c>
      <c r="I12">
        <v>39.99</v>
      </c>
      <c r="J12">
        <v>2</v>
      </c>
      <c r="K12">
        <v>961.74</v>
      </c>
      <c r="L12" s="6">
        <v>3.6509999999999998</v>
      </c>
      <c r="M12" s="7">
        <v>1755.6563699999999</v>
      </c>
    </row>
    <row r="13" spans="1:13" x14ac:dyDescent="0.25">
      <c r="A13" t="s">
        <v>32</v>
      </c>
      <c r="B13">
        <v>2828</v>
      </c>
      <c r="C13" t="s">
        <v>268</v>
      </c>
      <c r="D13" t="s">
        <v>33</v>
      </c>
      <c r="E13" t="s">
        <v>34</v>
      </c>
      <c r="F13">
        <v>27</v>
      </c>
      <c r="G13" t="s">
        <v>257</v>
      </c>
      <c r="H13">
        <v>0.99</v>
      </c>
      <c r="I13">
        <v>39.99</v>
      </c>
      <c r="J13">
        <v>2</v>
      </c>
      <c r="K13">
        <v>961.74</v>
      </c>
      <c r="L13" s="6">
        <v>2.8279999999999998</v>
      </c>
      <c r="M13" s="7">
        <v>1359.9003600000001</v>
      </c>
    </row>
    <row r="14" spans="1:13" x14ac:dyDescent="0.25">
      <c r="A14" t="s">
        <v>35</v>
      </c>
      <c r="B14">
        <v>5813</v>
      </c>
      <c r="C14" t="s">
        <v>269</v>
      </c>
      <c r="D14" t="s">
        <v>36</v>
      </c>
      <c r="E14" t="s">
        <v>37</v>
      </c>
      <c r="F14">
        <v>98.4</v>
      </c>
      <c r="G14" t="s">
        <v>257</v>
      </c>
      <c r="H14">
        <v>0.99</v>
      </c>
      <c r="I14">
        <v>39.99</v>
      </c>
      <c r="J14">
        <v>2</v>
      </c>
      <c r="K14">
        <v>961.74</v>
      </c>
      <c r="L14" s="6">
        <v>5.8129999999999997</v>
      </c>
      <c r="M14" s="7">
        <v>2795.2973100000004</v>
      </c>
    </row>
    <row r="15" spans="1:13" x14ac:dyDescent="0.25">
      <c r="A15" t="s">
        <v>38</v>
      </c>
      <c r="B15">
        <v>4261</v>
      </c>
      <c r="C15" t="s">
        <v>270</v>
      </c>
      <c r="D15" t="s">
        <v>39</v>
      </c>
      <c r="E15" t="s">
        <v>40</v>
      </c>
      <c r="F15">
        <v>12.3</v>
      </c>
      <c r="G15" t="s">
        <v>257</v>
      </c>
      <c r="H15">
        <v>0.99</v>
      </c>
      <c r="I15">
        <v>39.99</v>
      </c>
      <c r="J15">
        <v>2</v>
      </c>
      <c r="K15">
        <v>961.74</v>
      </c>
      <c r="L15" s="6">
        <v>4.2610000000000001</v>
      </c>
      <c r="M15" s="7">
        <v>2048.9870700000006</v>
      </c>
    </row>
    <row r="16" spans="1:13" x14ac:dyDescent="0.25">
      <c r="A16" s="8" t="s">
        <v>41</v>
      </c>
      <c r="B16" s="8">
        <v>1751</v>
      </c>
      <c r="C16" s="8" t="s">
        <v>271</v>
      </c>
      <c r="D16" s="8" t="s">
        <v>42</v>
      </c>
      <c r="E16" s="8" t="s">
        <v>43</v>
      </c>
      <c r="F16" s="8">
        <v>99.2</v>
      </c>
      <c r="G16" s="8" t="s">
        <v>218</v>
      </c>
      <c r="H16" s="8"/>
      <c r="I16" s="8"/>
      <c r="J16" s="8">
        <v>2</v>
      </c>
      <c r="K16" s="8">
        <v>0</v>
      </c>
      <c r="L16" s="10">
        <v>1.7509999999999999</v>
      </c>
      <c r="M16" s="11">
        <v>0</v>
      </c>
    </row>
    <row r="17" spans="1:13" x14ac:dyDescent="0.25">
      <c r="A17" t="s">
        <v>44</v>
      </c>
      <c r="B17">
        <v>4352</v>
      </c>
      <c r="C17" t="s">
        <v>272</v>
      </c>
      <c r="D17" t="s">
        <v>45</v>
      </c>
      <c r="E17" t="s">
        <v>14</v>
      </c>
      <c r="F17">
        <v>47.8</v>
      </c>
      <c r="G17" t="s">
        <v>257</v>
      </c>
      <c r="H17">
        <v>0.99</v>
      </c>
      <c r="I17">
        <v>39.99</v>
      </c>
      <c r="J17">
        <v>2</v>
      </c>
      <c r="K17">
        <v>961.74</v>
      </c>
      <c r="L17" s="6">
        <v>4.3520000000000003</v>
      </c>
      <c r="M17" s="7">
        <v>2092.7462400000004</v>
      </c>
    </row>
    <row r="18" spans="1:13" x14ac:dyDescent="0.25">
      <c r="A18" t="s">
        <v>46</v>
      </c>
      <c r="B18">
        <v>557</v>
      </c>
      <c r="C18" t="s">
        <v>273</v>
      </c>
      <c r="D18" t="s">
        <v>47</v>
      </c>
      <c r="E18" t="s">
        <v>48</v>
      </c>
      <c r="F18">
        <v>85</v>
      </c>
      <c r="G18" t="s">
        <v>257</v>
      </c>
      <c r="H18">
        <v>0.99</v>
      </c>
      <c r="I18">
        <v>39.99</v>
      </c>
      <c r="J18">
        <v>2</v>
      </c>
      <c r="K18">
        <v>961.74</v>
      </c>
      <c r="L18" s="6">
        <v>2</v>
      </c>
      <c r="M18" s="7">
        <v>961.74</v>
      </c>
    </row>
    <row r="19" spans="1:13" x14ac:dyDescent="0.25">
      <c r="A19" t="s">
        <v>49</v>
      </c>
      <c r="B19">
        <v>9246</v>
      </c>
      <c r="C19" t="s">
        <v>274</v>
      </c>
      <c r="D19" t="s">
        <v>50</v>
      </c>
      <c r="E19" t="s">
        <v>51</v>
      </c>
      <c r="F19">
        <v>79.8</v>
      </c>
      <c r="G19" t="s">
        <v>257</v>
      </c>
      <c r="H19">
        <v>0.99</v>
      </c>
      <c r="I19">
        <v>39.99</v>
      </c>
      <c r="J19">
        <v>2</v>
      </c>
      <c r="K19">
        <v>961.74</v>
      </c>
      <c r="L19" s="6">
        <v>9.2460000000000004</v>
      </c>
      <c r="M19" s="7">
        <v>4446.1240200000002</v>
      </c>
    </row>
    <row r="20" spans="1:13" x14ac:dyDescent="0.25">
      <c r="A20" s="8" t="s">
        <v>52</v>
      </c>
      <c r="B20" s="8">
        <v>510</v>
      </c>
      <c r="C20" s="8" t="s">
        <v>275</v>
      </c>
      <c r="D20" s="8" t="s">
        <v>53</v>
      </c>
      <c r="E20" s="8" t="s">
        <v>48</v>
      </c>
      <c r="F20" s="8">
        <v>85</v>
      </c>
      <c r="G20" s="8" t="s">
        <v>216</v>
      </c>
      <c r="H20" s="8"/>
      <c r="I20" s="8"/>
      <c r="J20" s="8">
        <v>2</v>
      </c>
      <c r="K20" s="8">
        <v>0</v>
      </c>
      <c r="L20" s="10">
        <v>2</v>
      </c>
      <c r="M20" s="11">
        <v>0</v>
      </c>
    </row>
    <row r="21" spans="1:13" x14ac:dyDescent="0.25">
      <c r="A21" t="s">
        <v>54</v>
      </c>
      <c r="B21">
        <v>1748</v>
      </c>
      <c r="C21" t="s">
        <v>276</v>
      </c>
      <c r="D21" t="s">
        <v>55</v>
      </c>
      <c r="E21" t="s">
        <v>56</v>
      </c>
      <c r="F21">
        <v>31.8</v>
      </c>
      <c r="G21" t="s">
        <v>257</v>
      </c>
      <c r="H21">
        <v>0.99</v>
      </c>
      <c r="I21">
        <v>39.99</v>
      </c>
      <c r="J21">
        <v>2</v>
      </c>
      <c r="K21">
        <v>961.74</v>
      </c>
      <c r="L21" s="6">
        <v>1.748</v>
      </c>
      <c r="M21" s="7">
        <v>840.56075999999996</v>
      </c>
    </row>
    <row r="22" spans="1:13" x14ac:dyDescent="0.25">
      <c r="A22" t="s">
        <v>57</v>
      </c>
      <c r="B22">
        <v>1426</v>
      </c>
      <c r="C22" t="s">
        <v>277</v>
      </c>
      <c r="D22" t="s">
        <v>58</v>
      </c>
      <c r="E22" t="s">
        <v>34</v>
      </c>
      <c r="F22">
        <v>27</v>
      </c>
      <c r="G22" t="s">
        <v>257</v>
      </c>
      <c r="H22">
        <v>0.99</v>
      </c>
      <c r="I22">
        <v>39.99</v>
      </c>
      <c r="J22">
        <v>2</v>
      </c>
      <c r="K22">
        <v>961.74</v>
      </c>
      <c r="L22" s="6">
        <v>2</v>
      </c>
      <c r="M22" s="7">
        <v>961.74</v>
      </c>
    </row>
    <row r="23" spans="1:13" x14ac:dyDescent="0.25">
      <c r="A23" s="8" t="s">
        <v>59</v>
      </c>
      <c r="B23" s="8">
        <v>1160</v>
      </c>
      <c r="C23" s="8" t="s">
        <v>278</v>
      </c>
      <c r="D23" s="8" t="s">
        <v>60</v>
      </c>
      <c r="E23" s="8" t="s">
        <v>61</v>
      </c>
      <c r="F23" s="8">
        <v>37.200000000000003</v>
      </c>
      <c r="G23" s="8" t="s">
        <v>216</v>
      </c>
      <c r="H23" s="8"/>
      <c r="I23" s="8"/>
      <c r="J23" s="8">
        <v>2</v>
      </c>
      <c r="K23" s="8">
        <v>0</v>
      </c>
      <c r="L23" s="10">
        <v>2</v>
      </c>
      <c r="M23" s="11">
        <v>0</v>
      </c>
    </row>
    <row r="24" spans="1:13" x14ac:dyDescent="0.25">
      <c r="A24" t="s">
        <v>62</v>
      </c>
      <c r="B24">
        <v>1818</v>
      </c>
      <c r="C24" t="s">
        <v>279</v>
      </c>
      <c r="D24" t="s">
        <v>63</v>
      </c>
      <c r="E24" t="s">
        <v>34</v>
      </c>
      <c r="F24">
        <v>27</v>
      </c>
      <c r="G24" t="s">
        <v>257</v>
      </c>
      <c r="H24">
        <v>0.99</v>
      </c>
      <c r="I24">
        <v>39.99</v>
      </c>
      <c r="J24">
        <v>2</v>
      </c>
      <c r="K24">
        <v>961.74</v>
      </c>
      <c r="L24" s="6">
        <v>1.8180000000000001</v>
      </c>
      <c r="M24" s="7">
        <v>961.74</v>
      </c>
    </row>
    <row r="25" spans="1:13" x14ac:dyDescent="0.25">
      <c r="A25" t="s">
        <v>64</v>
      </c>
      <c r="B25">
        <v>2890</v>
      </c>
      <c r="C25" t="s">
        <v>280</v>
      </c>
      <c r="D25" t="s">
        <v>65</v>
      </c>
      <c r="E25" t="s">
        <v>66</v>
      </c>
      <c r="F25">
        <v>80</v>
      </c>
      <c r="G25" t="s">
        <v>257</v>
      </c>
      <c r="H25">
        <v>0.99</v>
      </c>
      <c r="I25">
        <v>39.99</v>
      </c>
      <c r="J25">
        <v>2</v>
      </c>
      <c r="K25">
        <v>961.74</v>
      </c>
      <c r="L25" s="6">
        <v>2.89</v>
      </c>
      <c r="M25" s="7">
        <v>1389.7143000000001</v>
      </c>
    </row>
    <row r="26" spans="1:13" x14ac:dyDescent="0.25">
      <c r="A26" s="8" t="s">
        <v>68</v>
      </c>
      <c r="B26" s="8">
        <v>1206</v>
      </c>
      <c r="C26" s="8" t="s">
        <v>281</v>
      </c>
      <c r="D26" s="8" t="s">
        <v>69</v>
      </c>
      <c r="E26" s="8" t="s">
        <v>70</v>
      </c>
      <c r="F26" s="8">
        <v>47.7</v>
      </c>
      <c r="G26" s="8" t="s">
        <v>216</v>
      </c>
      <c r="H26" s="8"/>
      <c r="I26" s="8"/>
      <c r="J26" s="8">
        <v>2</v>
      </c>
      <c r="K26" s="8">
        <v>0</v>
      </c>
      <c r="L26" s="10">
        <v>2</v>
      </c>
      <c r="M26" s="11">
        <v>0</v>
      </c>
    </row>
    <row r="27" spans="1:13" x14ac:dyDescent="0.25">
      <c r="A27" s="8" t="s">
        <v>71</v>
      </c>
      <c r="B27" s="8">
        <v>1734</v>
      </c>
      <c r="C27" s="8" t="s">
        <v>282</v>
      </c>
      <c r="D27" s="8" t="s">
        <v>72</v>
      </c>
      <c r="E27" s="8" t="s">
        <v>73</v>
      </c>
      <c r="F27" s="8">
        <v>48.3</v>
      </c>
      <c r="G27" s="8" t="s">
        <v>218</v>
      </c>
      <c r="H27" s="8"/>
      <c r="I27" s="8"/>
      <c r="J27" s="8">
        <v>2</v>
      </c>
      <c r="K27" s="8">
        <v>0</v>
      </c>
      <c r="L27" s="10">
        <v>1.734</v>
      </c>
      <c r="M27" s="11">
        <v>0</v>
      </c>
    </row>
    <row r="28" spans="1:13" x14ac:dyDescent="0.25">
      <c r="A28" t="s">
        <v>74</v>
      </c>
      <c r="B28">
        <v>13399</v>
      </c>
      <c r="C28" t="s">
        <v>283</v>
      </c>
      <c r="D28" t="s">
        <v>75</v>
      </c>
      <c r="E28" t="s">
        <v>76</v>
      </c>
      <c r="F28">
        <v>26</v>
      </c>
      <c r="G28" t="s">
        <v>257</v>
      </c>
      <c r="H28">
        <v>0.99</v>
      </c>
      <c r="I28">
        <v>39.99</v>
      </c>
      <c r="J28">
        <v>2</v>
      </c>
      <c r="K28">
        <v>961.74</v>
      </c>
      <c r="L28" s="6">
        <v>13.398999999999999</v>
      </c>
      <c r="M28" s="7">
        <v>6443.17713</v>
      </c>
    </row>
    <row r="29" spans="1:13" x14ac:dyDescent="0.25">
      <c r="A29" s="8" t="s">
        <v>77</v>
      </c>
      <c r="B29" s="8">
        <v>7369</v>
      </c>
      <c r="C29" s="8" t="s">
        <v>284</v>
      </c>
      <c r="D29" s="8" t="s">
        <v>78</v>
      </c>
      <c r="E29" s="8" t="s">
        <v>79</v>
      </c>
      <c r="F29" s="8">
        <v>82.1</v>
      </c>
      <c r="G29" s="8" t="s">
        <v>218</v>
      </c>
      <c r="H29" s="8"/>
      <c r="I29" s="8"/>
      <c r="J29" s="8">
        <v>2</v>
      </c>
      <c r="K29" s="8">
        <v>0</v>
      </c>
      <c r="L29" s="10">
        <v>7.3689999999999998</v>
      </c>
      <c r="M29" s="11">
        <v>0</v>
      </c>
    </row>
    <row r="30" spans="1:13" x14ac:dyDescent="0.25">
      <c r="A30" t="s">
        <v>80</v>
      </c>
      <c r="B30">
        <v>8966</v>
      </c>
      <c r="C30" t="s">
        <v>285</v>
      </c>
      <c r="D30" t="s">
        <v>81</v>
      </c>
      <c r="E30" t="s">
        <v>82</v>
      </c>
      <c r="F30">
        <v>90.3</v>
      </c>
      <c r="G30" t="s">
        <v>257</v>
      </c>
      <c r="H30">
        <v>0.99</v>
      </c>
      <c r="I30">
        <v>39.99</v>
      </c>
      <c r="J30">
        <v>2</v>
      </c>
      <c r="K30">
        <v>961.74</v>
      </c>
      <c r="L30" s="6">
        <v>8.9659999999999993</v>
      </c>
      <c r="M30" s="7">
        <v>4311.480419999999</v>
      </c>
    </row>
    <row r="31" spans="1:13" x14ac:dyDescent="0.25">
      <c r="A31" t="s">
        <v>83</v>
      </c>
      <c r="B31">
        <v>78322</v>
      </c>
      <c r="C31" t="s">
        <v>286</v>
      </c>
      <c r="D31" t="s">
        <v>84</v>
      </c>
      <c r="E31" t="s">
        <v>5</v>
      </c>
      <c r="F31">
        <v>89.5</v>
      </c>
      <c r="G31" t="s">
        <v>257</v>
      </c>
      <c r="H31">
        <v>0.99</v>
      </c>
      <c r="I31">
        <v>39.99</v>
      </c>
      <c r="J31">
        <v>2</v>
      </c>
      <c r="K31">
        <v>961.74</v>
      </c>
      <c r="L31" s="6">
        <v>78.322000000000003</v>
      </c>
      <c r="M31" s="7">
        <v>37662.700140000008</v>
      </c>
    </row>
    <row r="32" spans="1:13" x14ac:dyDescent="0.25">
      <c r="A32" t="s">
        <v>85</v>
      </c>
      <c r="B32">
        <v>2555</v>
      </c>
      <c r="C32" t="s">
        <v>287</v>
      </c>
      <c r="D32" t="s">
        <v>86</v>
      </c>
      <c r="E32" t="s">
        <v>17</v>
      </c>
      <c r="F32">
        <v>96.9</v>
      </c>
      <c r="G32" t="s">
        <v>257</v>
      </c>
      <c r="H32">
        <v>0.99</v>
      </c>
      <c r="I32">
        <v>39.99</v>
      </c>
      <c r="J32">
        <v>2</v>
      </c>
      <c r="K32">
        <v>961.74</v>
      </c>
      <c r="L32" s="6">
        <v>2.5550000000000002</v>
      </c>
      <c r="M32" s="7">
        <v>1228.6228500000002</v>
      </c>
    </row>
    <row r="33" spans="1:13" x14ac:dyDescent="0.25">
      <c r="A33" t="s">
        <v>87</v>
      </c>
      <c r="B33">
        <v>2168</v>
      </c>
      <c r="C33" t="s">
        <v>288</v>
      </c>
      <c r="D33" t="s">
        <v>88</v>
      </c>
      <c r="E33" t="s">
        <v>89</v>
      </c>
      <c r="F33">
        <v>94.8</v>
      </c>
      <c r="G33" t="s">
        <v>257</v>
      </c>
      <c r="H33">
        <v>0.99</v>
      </c>
      <c r="I33">
        <v>39.99</v>
      </c>
      <c r="J33">
        <v>2</v>
      </c>
      <c r="K33">
        <v>961.74</v>
      </c>
      <c r="L33" s="6">
        <v>2.1680000000000001</v>
      </c>
      <c r="M33" s="7">
        <v>961.74</v>
      </c>
    </row>
    <row r="34" spans="1:13" x14ac:dyDescent="0.25">
      <c r="A34" t="s">
        <v>90</v>
      </c>
      <c r="B34">
        <v>16096</v>
      </c>
      <c r="C34" t="s">
        <v>289</v>
      </c>
      <c r="D34" t="s">
        <v>91</v>
      </c>
      <c r="E34" t="s">
        <v>92</v>
      </c>
      <c r="F34">
        <v>96.3</v>
      </c>
      <c r="G34" t="s">
        <v>257</v>
      </c>
      <c r="H34">
        <v>0.99</v>
      </c>
      <c r="I34">
        <v>39.99</v>
      </c>
      <c r="J34">
        <v>2</v>
      </c>
      <c r="K34">
        <v>961.74</v>
      </c>
      <c r="L34" s="6">
        <v>16.096</v>
      </c>
      <c r="M34" s="7">
        <v>7740.0835200000001</v>
      </c>
    </row>
    <row r="35" spans="1:13" x14ac:dyDescent="0.25">
      <c r="A35" t="s">
        <v>93</v>
      </c>
      <c r="B35">
        <v>9298</v>
      </c>
      <c r="C35" t="s">
        <v>290</v>
      </c>
      <c r="D35" t="s">
        <v>94</v>
      </c>
      <c r="E35" t="s">
        <v>95</v>
      </c>
      <c r="F35">
        <v>78.900000000000006</v>
      </c>
      <c r="G35" t="s">
        <v>257</v>
      </c>
      <c r="H35">
        <v>0.99</v>
      </c>
      <c r="I35">
        <v>39.99</v>
      </c>
      <c r="J35">
        <v>2</v>
      </c>
      <c r="K35">
        <v>961.74</v>
      </c>
      <c r="L35" s="6">
        <v>9.298</v>
      </c>
      <c r="M35" s="7">
        <v>4471.1292600000006</v>
      </c>
    </row>
    <row r="36" spans="1:13" x14ac:dyDescent="0.25">
      <c r="A36" t="s">
        <v>96</v>
      </c>
      <c r="B36">
        <v>1743</v>
      </c>
      <c r="C36" t="s">
        <v>291</v>
      </c>
      <c r="D36" t="s">
        <v>97</v>
      </c>
      <c r="E36" t="s">
        <v>98</v>
      </c>
      <c r="F36">
        <v>38</v>
      </c>
      <c r="G36" t="s">
        <v>257</v>
      </c>
      <c r="H36">
        <v>0.99</v>
      </c>
      <c r="I36">
        <v>39.99</v>
      </c>
      <c r="J36">
        <v>2</v>
      </c>
      <c r="K36">
        <v>961.74</v>
      </c>
      <c r="L36" s="6">
        <v>1.7430000000000001</v>
      </c>
      <c r="M36" s="7">
        <v>838.15641000000005</v>
      </c>
    </row>
    <row r="37" spans="1:13" x14ac:dyDescent="0.25">
      <c r="A37" t="s">
        <v>99</v>
      </c>
      <c r="B37">
        <v>84571</v>
      </c>
      <c r="C37" t="s">
        <v>292</v>
      </c>
      <c r="D37" t="s">
        <v>100</v>
      </c>
      <c r="E37" t="s">
        <v>101</v>
      </c>
      <c r="F37">
        <v>95.6</v>
      </c>
      <c r="G37" t="s">
        <v>257</v>
      </c>
      <c r="H37">
        <v>0.99</v>
      </c>
      <c r="I37">
        <v>39.99</v>
      </c>
      <c r="J37">
        <v>2</v>
      </c>
      <c r="K37">
        <v>961.74</v>
      </c>
      <c r="L37" s="6">
        <v>84.570999999999998</v>
      </c>
      <c r="M37" s="7">
        <v>40667.656770000001</v>
      </c>
    </row>
    <row r="38" spans="1:13" x14ac:dyDescent="0.25">
      <c r="A38" t="s">
        <v>102</v>
      </c>
      <c r="B38">
        <v>5713</v>
      </c>
      <c r="C38" t="s">
        <v>293</v>
      </c>
      <c r="D38" t="s">
        <v>103</v>
      </c>
      <c r="E38" t="s">
        <v>104</v>
      </c>
      <c r="F38">
        <v>46</v>
      </c>
      <c r="G38" t="s">
        <v>257</v>
      </c>
      <c r="H38">
        <v>0.99</v>
      </c>
      <c r="I38">
        <v>39.99</v>
      </c>
      <c r="J38">
        <v>2</v>
      </c>
      <c r="K38">
        <v>961.74</v>
      </c>
      <c r="L38" s="6">
        <v>5.7130000000000001</v>
      </c>
      <c r="M38" s="7">
        <v>2747.2103099999999</v>
      </c>
    </row>
    <row r="39" spans="1:13" x14ac:dyDescent="0.25">
      <c r="A39" t="s">
        <v>105</v>
      </c>
      <c r="B39">
        <v>2464</v>
      </c>
      <c r="C39" t="s">
        <v>294</v>
      </c>
      <c r="D39" t="s">
        <v>106</v>
      </c>
      <c r="E39" t="s">
        <v>22</v>
      </c>
      <c r="F39">
        <v>37.200000000000003</v>
      </c>
      <c r="G39" t="s">
        <v>257</v>
      </c>
      <c r="H39">
        <v>0.99</v>
      </c>
      <c r="I39">
        <v>39.99</v>
      </c>
      <c r="J39">
        <v>2</v>
      </c>
      <c r="K39">
        <v>961.74</v>
      </c>
      <c r="L39" s="6">
        <v>2.464</v>
      </c>
      <c r="M39" s="7">
        <v>961.74</v>
      </c>
    </row>
    <row r="40" spans="1:13" x14ac:dyDescent="0.25">
      <c r="A40" t="s">
        <v>107</v>
      </c>
      <c r="B40">
        <v>2072</v>
      </c>
      <c r="C40" t="s">
        <v>295</v>
      </c>
      <c r="D40" t="s">
        <v>108</v>
      </c>
      <c r="E40" t="s">
        <v>109</v>
      </c>
      <c r="F40">
        <v>82.6</v>
      </c>
      <c r="G40" t="s">
        <v>257</v>
      </c>
      <c r="H40">
        <v>0.99</v>
      </c>
      <c r="I40">
        <v>39.99</v>
      </c>
      <c r="J40">
        <v>2</v>
      </c>
      <c r="K40">
        <v>961.74</v>
      </c>
      <c r="L40" s="6">
        <v>2.0720000000000001</v>
      </c>
      <c r="M40" s="7">
        <v>961.74</v>
      </c>
    </row>
    <row r="41" spans="1:13" x14ac:dyDescent="0.25">
      <c r="A41" t="s">
        <v>110</v>
      </c>
      <c r="B41">
        <v>6718</v>
      </c>
      <c r="C41" t="s">
        <v>296</v>
      </c>
      <c r="D41" t="s">
        <v>111</v>
      </c>
      <c r="E41" t="s">
        <v>11</v>
      </c>
      <c r="F41">
        <v>95.3</v>
      </c>
      <c r="G41" t="s">
        <v>257</v>
      </c>
      <c r="H41">
        <v>0.99</v>
      </c>
      <c r="I41">
        <v>39.99</v>
      </c>
      <c r="J41">
        <v>2</v>
      </c>
      <c r="K41">
        <v>961.74</v>
      </c>
      <c r="L41" s="6">
        <v>6.718</v>
      </c>
      <c r="M41" s="7">
        <v>3230.4846600000001</v>
      </c>
    </row>
    <row r="42" spans="1:13" x14ac:dyDescent="0.25">
      <c r="A42" t="s">
        <v>112</v>
      </c>
      <c r="B42">
        <v>63395</v>
      </c>
      <c r="C42" t="s">
        <v>297</v>
      </c>
      <c r="D42" t="s">
        <v>113</v>
      </c>
      <c r="E42" t="s">
        <v>114</v>
      </c>
      <c r="F42">
        <v>86.5</v>
      </c>
      <c r="G42" t="s">
        <v>257</v>
      </c>
      <c r="H42">
        <v>0.99</v>
      </c>
      <c r="I42">
        <v>39.99</v>
      </c>
      <c r="J42">
        <v>2</v>
      </c>
      <c r="K42">
        <v>961.74</v>
      </c>
      <c r="L42" s="6">
        <v>63.395000000000003</v>
      </c>
      <c r="M42" s="7">
        <v>30484.753650000002</v>
      </c>
    </row>
    <row r="43" spans="1:13" x14ac:dyDescent="0.25">
      <c r="A43" t="s">
        <v>115</v>
      </c>
      <c r="B43">
        <v>10025</v>
      </c>
      <c r="C43" t="s">
        <v>298</v>
      </c>
      <c r="D43" t="s">
        <v>116</v>
      </c>
      <c r="E43" t="s">
        <v>48</v>
      </c>
      <c r="F43">
        <v>85</v>
      </c>
      <c r="G43" t="s">
        <v>257</v>
      </c>
      <c r="H43">
        <v>0.99</v>
      </c>
      <c r="I43">
        <v>39.99</v>
      </c>
      <c r="J43">
        <v>2</v>
      </c>
      <c r="K43">
        <v>961.74</v>
      </c>
      <c r="L43" s="6">
        <v>10.025</v>
      </c>
      <c r="M43" s="7">
        <v>4820.7217500000006</v>
      </c>
    </row>
    <row r="44" spans="1:13" x14ac:dyDescent="0.25">
      <c r="A44" t="s">
        <v>117</v>
      </c>
      <c r="B44">
        <v>2339</v>
      </c>
      <c r="C44" t="s">
        <v>299</v>
      </c>
      <c r="D44" t="s">
        <v>118</v>
      </c>
      <c r="E44" t="s">
        <v>119</v>
      </c>
      <c r="F44">
        <v>84</v>
      </c>
      <c r="G44" t="s">
        <v>257</v>
      </c>
      <c r="H44">
        <v>0.99</v>
      </c>
      <c r="I44">
        <v>39.99</v>
      </c>
      <c r="J44">
        <v>2</v>
      </c>
      <c r="K44">
        <v>961.74</v>
      </c>
      <c r="L44" s="6">
        <v>2.339</v>
      </c>
      <c r="M44" s="7">
        <v>961.74</v>
      </c>
    </row>
    <row r="45" spans="1:13" x14ac:dyDescent="0.25">
      <c r="A45" t="s">
        <v>120</v>
      </c>
      <c r="B45">
        <v>19687</v>
      </c>
      <c r="C45" t="s">
        <v>300</v>
      </c>
      <c r="D45" t="s">
        <v>121</v>
      </c>
      <c r="E45" t="s">
        <v>122</v>
      </c>
      <c r="F45">
        <v>58.9</v>
      </c>
      <c r="G45" t="s">
        <v>257</v>
      </c>
      <c r="H45">
        <v>0.99</v>
      </c>
      <c r="I45">
        <v>39.99</v>
      </c>
      <c r="J45">
        <v>2</v>
      </c>
      <c r="K45">
        <v>961.74</v>
      </c>
      <c r="L45" s="6">
        <v>19.687000000000001</v>
      </c>
      <c r="M45" s="7">
        <v>9466.8876900000014</v>
      </c>
    </row>
    <row r="46" spans="1:13" x14ac:dyDescent="0.25">
      <c r="A46" t="s">
        <v>123</v>
      </c>
      <c r="B46">
        <v>15636</v>
      </c>
      <c r="C46" t="s">
        <v>301</v>
      </c>
      <c r="D46" t="s">
        <v>124</v>
      </c>
      <c r="E46" t="s">
        <v>125</v>
      </c>
      <c r="F46">
        <v>56.9</v>
      </c>
      <c r="G46" t="s">
        <v>257</v>
      </c>
      <c r="H46">
        <v>0.99</v>
      </c>
      <c r="I46">
        <v>39.99</v>
      </c>
      <c r="J46">
        <v>2</v>
      </c>
      <c r="K46">
        <v>961.74</v>
      </c>
      <c r="L46" s="6">
        <v>15.635999999999999</v>
      </c>
      <c r="M46" s="7">
        <v>7518.8833199999999</v>
      </c>
    </row>
    <row r="47" spans="1:13" x14ac:dyDescent="0.25">
      <c r="A47" t="s">
        <v>126</v>
      </c>
      <c r="B47">
        <v>1177</v>
      </c>
      <c r="C47" t="s">
        <v>302</v>
      </c>
      <c r="D47" t="s">
        <v>127</v>
      </c>
      <c r="E47" t="s">
        <v>128</v>
      </c>
      <c r="F47">
        <v>31.1</v>
      </c>
      <c r="G47" t="s">
        <v>257</v>
      </c>
      <c r="H47">
        <v>0.99</v>
      </c>
      <c r="I47">
        <v>39.99</v>
      </c>
      <c r="J47">
        <v>2</v>
      </c>
      <c r="K47">
        <v>961.74</v>
      </c>
      <c r="L47" s="6">
        <v>2</v>
      </c>
      <c r="M47" s="7">
        <v>961.74</v>
      </c>
    </row>
    <row r="48" spans="1:13" x14ac:dyDescent="0.25">
      <c r="A48" t="s">
        <v>129</v>
      </c>
      <c r="B48">
        <v>6792</v>
      </c>
      <c r="C48" t="s">
        <v>303</v>
      </c>
      <c r="D48" t="s">
        <v>130</v>
      </c>
      <c r="E48" t="s">
        <v>2</v>
      </c>
      <c r="F48">
        <v>86.1</v>
      </c>
      <c r="G48" t="s">
        <v>257</v>
      </c>
      <c r="H48">
        <v>0.99</v>
      </c>
      <c r="I48">
        <v>39.99</v>
      </c>
      <c r="J48">
        <v>2</v>
      </c>
      <c r="K48">
        <v>961.74</v>
      </c>
      <c r="L48" s="6">
        <v>6.7919999999999998</v>
      </c>
      <c r="M48" s="7">
        <v>3266.0690399999999</v>
      </c>
    </row>
    <row r="49" spans="1:13" x14ac:dyDescent="0.25">
      <c r="A49" t="s">
        <v>131</v>
      </c>
      <c r="B49">
        <v>1891</v>
      </c>
      <c r="C49" t="s">
        <v>304</v>
      </c>
      <c r="D49" t="s">
        <v>132</v>
      </c>
      <c r="E49" t="s">
        <v>133</v>
      </c>
      <c r="F49">
        <v>98.5</v>
      </c>
      <c r="G49" t="s">
        <v>257</v>
      </c>
      <c r="H49">
        <v>0.99</v>
      </c>
      <c r="I49">
        <v>39.99</v>
      </c>
      <c r="J49">
        <v>2</v>
      </c>
      <c r="K49">
        <v>961.74</v>
      </c>
      <c r="L49" s="6">
        <v>1.891</v>
      </c>
      <c r="M49" s="7">
        <v>961.74</v>
      </c>
    </row>
    <row r="50" spans="1:13" x14ac:dyDescent="0.25">
      <c r="A50" t="s">
        <v>134</v>
      </c>
      <c r="B50">
        <v>11699</v>
      </c>
      <c r="C50" t="s">
        <v>305</v>
      </c>
      <c r="D50" t="s">
        <v>135</v>
      </c>
      <c r="E50" t="s">
        <v>136</v>
      </c>
      <c r="F50">
        <v>92.7</v>
      </c>
      <c r="G50" t="s">
        <v>257</v>
      </c>
      <c r="H50">
        <v>0.99</v>
      </c>
      <c r="I50">
        <v>39.99</v>
      </c>
      <c r="J50">
        <v>2</v>
      </c>
      <c r="K50">
        <v>961.74</v>
      </c>
      <c r="L50" s="6">
        <v>11.699</v>
      </c>
      <c r="M50" s="7">
        <v>5625.6981300000007</v>
      </c>
    </row>
    <row r="51" spans="1:13" x14ac:dyDescent="0.25">
      <c r="A51" t="s">
        <v>137</v>
      </c>
      <c r="B51">
        <v>4223</v>
      </c>
      <c r="C51" t="s">
        <v>306</v>
      </c>
      <c r="D51" t="s">
        <v>138</v>
      </c>
      <c r="E51" t="s">
        <v>139</v>
      </c>
      <c r="F51">
        <v>38.6</v>
      </c>
      <c r="G51" t="s">
        <v>257</v>
      </c>
      <c r="H51">
        <v>0.99</v>
      </c>
      <c r="I51">
        <v>39.99</v>
      </c>
      <c r="J51">
        <v>2</v>
      </c>
      <c r="K51">
        <v>961.74</v>
      </c>
      <c r="L51" s="6">
        <v>4.2229999999999999</v>
      </c>
      <c r="M51" s="7">
        <v>2030.7140100000001</v>
      </c>
    </row>
    <row r="52" spans="1:13" x14ac:dyDescent="0.25">
      <c r="A52" t="s">
        <v>140</v>
      </c>
      <c r="B52">
        <v>109299</v>
      </c>
      <c r="C52" t="s">
        <v>307</v>
      </c>
      <c r="D52" t="s">
        <v>141</v>
      </c>
      <c r="E52" t="s">
        <v>141</v>
      </c>
      <c r="F52">
        <v>91.6</v>
      </c>
      <c r="G52" t="s">
        <v>257</v>
      </c>
      <c r="H52">
        <v>0.99</v>
      </c>
      <c r="I52">
        <v>39.99</v>
      </c>
      <c r="J52">
        <v>2</v>
      </c>
      <c r="K52">
        <v>961.74</v>
      </c>
      <c r="L52" s="6">
        <v>109.29900000000001</v>
      </c>
      <c r="M52" s="7">
        <v>52558.610130000015</v>
      </c>
    </row>
    <row r="53" spans="1:13" x14ac:dyDescent="0.25">
      <c r="A53" t="s">
        <v>217</v>
      </c>
      <c r="B53">
        <v>495</v>
      </c>
      <c r="C53" t="s">
        <v>308</v>
      </c>
      <c r="D53" t="s">
        <v>67</v>
      </c>
      <c r="E53" t="s">
        <v>48</v>
      </c>
      <c r="F53">
        <v>85</v>
      </c>
      <c r="G53" t="s">
        <v>257</v>
      </c>
      <c r="H53">
        <v>0.99</v>
      </c>
      <c r="I53">
        <v>39.99</v>
      </c>
      <c r="J53">
        <v>2</v>
      </c>
      <c r="K53">
        <v>961.74</v>
      </c>
      <c r="L53" s="6">
        <v>2</v>
      </c>
      <c r="M53" s="7">
        <v>961.74</v>
      </c>
    </row>
    <row r="54" spans="1:13" x14ac:dyDescent="0.25">
      <c r="A54" t="s">
        <v>142</v>
      </c>
      <c r="B54">
        <v>5693</v>
      </c>
      <c r="C54" t="s">
        <v>309</v>
      </c>
      <c r="D54" t="s">
        <v>143</v>
      </c>
      <c r="E54" t="s">
        <v>104</v>
      </c>
      <c r="F54">
        <v>46</v>
      </c>
      <c r="G54" t="s">
        <v>257</v>
      </c>
      <c r="H54">
        <v>0.99</v>
      </c>
      <c r="I54">
        <v>39.99</v>
      </c>
      <c r="J54">
        <v>2</v>
      </c>
      <c r="K54">
        <v>961.74</v>
      </c>
      <c r="L54" s="6">
        <v>5.6929999999999996</v>
      </c>
      <c r="M54" s="7">
        <v>2737.5929100000003</v>
      </c>
    </row>
    <row r="55" spans="1:13" x14ac:dyDescent="0.25">
      <c r="A55" t="s">
        <v>144</v>
      </c>
      <c r="B55">
        <v>11105</v>
      </c>
      <c r="C55" t="s">
        <v>310</v>
      </c>
      <c r="D55" t="s">
        <v>145</v>
      </c>
      <c r="E55" t="s">
        <v>146</v>
      </c>
      <c r="F55">
        <v>75.8</v>
      </c>
      <c r="G55" t="s">
        <v>257</v>
      </c>
      <c r="H55">
        <v>0.99</v>
      </c>
      <c r="I55">
        <v>39.99</v>
      </c>
      <c r="J55">
        <v>2</v>
      </c>
      <c r="K55">
        <v>961.74</v>
      </c>
      <c r="L55" s="6">
        <v>11.105</v>
      </c>
      <c r="M55" s="7">
        <v>5340.0613499999999</v>
      </c>
    </row>
    <row r="56" spans="1:13" x14ac:dyDescent="0.25">
      <c r="A56" t="s">
        <v>147</v>
      </c>
      <c r="B56">
        <v>10283</v>
      </c>
      <c r="C56" t="s">
        <v>311</v>
      </c>
      <c r="D56" t="s">
        <v>148</v>
      </c>
      <c r="E56" t="s">
        <v>14</v>
      </c>
      <c r="F56">
        <v>47.8</v>
      </c>
      <c r="G56" t="s">
        <v>257</v>
      </c>
      <c r="H56">
        <v>0.99</v>
      </c>
      <c r="I56">
        <v>39.99</v>
      </c>
      <c r="J56">
        <v>2</v>
      </c>
      <c r="K56">
        <v>961.74</v>
      </c>
      <c r="L56" s="6">
        <v>10.282999999999999</v>
      </c>
      <c r="M56" s="7">
        <v>4944.7862099999993</v>
      </c>
    </row>
    <row r="57" spans="1:13" x14ac:dyDescent="0.25">
      <c r="A57" s="8" t="s">
        <v>149</v>
      </c>
      <c r="B57" s="8">
        <v>494</v>
      </c>
      <c r="C57" s="8" t="s">
        <v>312</v>
      </c>
      <c r="D57" s="8" t="s">
        <v>150</v>
      </c>
      <c r="E57" s="8" t="s">
        <v>151</v>
      </c>
      <c r="F57" s="8">
        <v>42.3</v>
      </c>
      <c r="G57" s="8" t="s">
        <v>218</v>
      </c>
      <c r="H57" s="8"/>
      <c r="I57" s="8"/>
      <c r="J57" s="8">
        <v>2</v>
      </c>
      <c r="K57" s="8">
        <v>0</v>
      </c>
      <c r="L57" s="10">
        <v>2</v>
      </c>
      <c r="M57" s="11">
        <v>0</v>
      </c>
    </row>
    <row r="58" spans="1:13" x14ac:dyDescent="0.25">
      <c r="A58" s="8" t="s">
        <v>152</v>
      </c>
      <c r="B58" s="8">
        <v>1332</v>
      </c>
      <c r="C58" s="8" t="s">
        <v>313</v>
      </c>
      <c r="D58" s="8" t="s">
        <v>153</v>
      </c>
      <c r="E58" s="8" t="s">
        <v>56</v>
      </c>
      <c r="F58" s="8">
        <v>31.8</v>
      </c>
      <c r="G58" s="8" t="s">
        <v>218</v>
      </c>
      <c r="H58" s="8"/>
      <c r="I58" s="8"/>
      <c r="J58" s="8">
        <v>2</v>
      </c>
      <c r="K58" s="8">
        <v>0</v>
      </c>
      <c r="L58" s="10">
        <v>2</v>
      </c>
      <c r="M58" s="11">
        <v>0</v>
      </c>
    </row>
    <row r="59" spans="1:13" x14ac:dyDescent="0.25">
      <c r="A59" t="s">
        <v>154</v>
      </c>
      <c r="B59">
        <v>4253</v>
      </c>
      <c r="C59" t="s">
        <v>314</v>
      </c>
      <c r="D59" t="s">
        <v>155</v>
      </c>
      <c r="E59" t="s">
        <v>156</v>
      </c>
      <c r="F59">
        <v>84.1</v>
      </c>
      <c r="G59" t="s">
        <v>257</v>
      </c>
      <c r="H59">
        <v>0.99</v>
      </c>
      <c r="I59">
        <v>39.99</v>
      </c>
      <c r="J59">
        <v>2</v>
      </c>
      <c r="K59">
        <v>961.74</v>
      </c>
      <c r="L59" s="6">
        <v>4.2530000000000001</v>
      </c>
      <c r="M59" s="7">
        <v>2045.14011</v>
      </c>
    </row>
    <row r="60" spans="1:13" x14ac:dyDescent="0.25">
      <c r="A60" t="s">
        <v>157</v>
      </c>
      <c r="B60">
        <v>4532</v>
      </c>
      <c r="C60" t="s">
        <v>315</v>
      </c>
      <c r="D60" t="s">
        <v>158</v>
      </c>
      <c r="E60" t="s">
        <v>159</v>
      </c>
      <c r="F60">
        <v>33.5</v>
      </c>
      <c r="G60" t="s">
        <v>257</v>
      </c>
      <c r="H60">
        <v>0.99</v>
      </c>
      <c r="I60">
        <v>39.99</v>
      </c>
      <c r="J60">
        <v>2</v>
      </c>
      <c r="K60">
        <v>961.74</v>
      </c>
      <c r="L60" s="6">
        <v>4.532</v>
      </c>
      <c r="M60" s="7">
        <v>2179.3028400000003</v>
      </c>
    </row>
    <row r="61" spans="1:13" x14ac:dyDescent="0.25">
      <c r="A61" t="s">
        <v>160</v>
      </c>
      <c r="B61">
        <v>1179</v>
      </c>
      <c r="C61" t="s">
        <v>316</v>
      </c>
      <c r="D61" t="s">
        <v>161</v>
      </c>
      <c r="E61" t="s">
        <v>162</v>
      </c>
      <c r="F61">
        <v>61.5</v>
      </c>
      <c r="G61" t="s">
        <v>257</v>
      </c>
      <c r="H61">
        <v>0.99</v>
      </c>
      <c r="I61">
        <v>39.99</v>
      </c>
      <c r="J61">
        <v>2</v>
      </c>
      <c r="K61">
        <v>961.74</v>
      </c>
      <c r="L61" s="6">
        <v>2</v>
      </c>
      <c r="M61" s="7">
        <v>961.74</v>
      </c>
    </row>
    <row r="62" spans="1:13" x14ac:dyDescent="0.25">
      <c r="A62" t="s">
        <v>163</v>
      </c>
      <c r="B62">
        <v>1918</v>
      </c>
      <c r="C62" t="s">
        <v>317</v>
      </c>
      <c r="D62" t="s">
        <v>164</v>
      </c>
      <c r="E62" t="s">
        <v>159</v>
      </c>
      <c r="F62">
        <v>33.5</v>
      </c>
      <c r="G62" t="s">
        <v>257</v>
      </c>
      <c r="H62">
        <v>0.99</v>
      </c>
      <c r="I62">
        <v>39.99</v>
      </c>
      <c r="J62">
        <v>2</v>
      </c>
      <c r="K62">
        <v>961.74</v>
      </c>
      <c r="L62" s="6">
        <v>1.9179999999999999</v>
      </c>
      <c r="M62" s="7">
        <v>961.74</v>
      </c>
    </row>
    <row r="63" spans="1:13" x14ac:dyDescent="0.25">
      <c r="A63" t="s">
        <v>165</v>
      </c>
      <c r="B63">
        <v>5144</v>
      </c>
      <c r="C63" t="s">
        <v>318</v>
      </c>
      <c r="D63" t="s">
        <v>166</v>
      </c>
      <c r="E63" t="s">
        <v>22</v>
      </c>
      <c r="F63">
        <v>37.200000000000003</v>
      </c>
      <c r="G63" t="s">
        <v>257</v>
      </c>
      <c r="H63">
        <v>0.99</v>
      </c>
      <c r="I63">
        <v>39.99</v>
      </c>
      <c r="J63">
        <v>2</v>
      </c>
      <c r="K63">
        <v>961.74</v>
      </c>
      <c r="L63" s="6">
        <v>5.1440000000000001</v>
      </c>
      <c r="M63" s="7">
        <v>2473.5952800000005</v>
      </c>
    </row>
    <row r="64" spans="1:13" x14ac:dyDescent="0.25">
      <c r="A64" t="s">
        <v>167</v>
      </c>
      <c r="B64">
        <v>8645</v>
      </c>
      <c r="C64" t="s">
        <v>319</v>
      </c>
      <c r="D64" t="s">
        <v>168</v>
      </c>
      <c r="E64" t="s">
        <v>146</v>
      </c>
      <c r="F64">
        <v>75.8</v>
      </c>
      <c r="G64" t="s">
        <v>257</v>
      </c>
      <c r="H64">
        <v>0.99</v>
      </c>
      <c r="I64">
        <v>39.99</v>
      </c>
      <c r="J64">
        <v>2</v>
      </c>
      <c r="K64">
        <v>961.74</v>
      </c>
      <c r="L64" s="6">
        <v>8.6449999999999996</v>
      </c>
      <c r="M64" s="7">
        <v>4157.1211499999999</v>
      </c>
    </row>
    <row r="65" spans="1:13" x14ac:dyDescent="0.25">
      <c r="A65" s="8" t="s">
        <v>169</v>
      </c>
      <c r="B65" s="8">
        <v>10425</v>
      </c>
      <c r="C65" s="8" t="s">
        <v>320</v>
      </c>
      <c r="D65" s="8" t="s">
        <v>170</v>
      </c>
      <c r="E65" s="8" t="s">
        <v>171</v>
      </c>
      <c r="F65" s="8">
        <v>73.900000000000006</v>
      </c>
      <c r="G65" s="8" t="s">
        <v>218</v>
      </c>
      <c r="H65" s="8"/>
      <c r="I65" s="8"/>
      <c r="J65" s="8">
        <v>2</v>
      </c>
      <c r="K65" s="8">
        <v>0</v>
      </c>
      <c r="L65" s="10">
        <v>10.425000000000001</v>
      </c>
      <c r="M65" s="11">
        <v>0</v>
      </c>
    </row>
    <row r="66" spans="1:13" x14ac:dyDescent="0.25">
      <c r="A66" t="s">
        <v>172</v>
      </c>
      <c r="B66">
        <v>9233</v>
      </c>
      <c r="C66" t="s">
        <v>321</v>
      </c>
      <c r="D66" t="s">
        <v>173</v>
      </c>
      <c r="E66" t="s">
        <v>174</v>
      </c>
      <c r="F66">
        <v>45.7</v>
      </c>
      <c r="G66" t="s">
        <v>257</v>
      </c>
      <c r="H66">
        <v>0.99</v>
      </c>
      <c r="I66">
        <v>39.99</v>
      </c>
      <c r="J66">
        <v>2</v>
      </c>
      <c r="K66">
        <v>961.74</v>
      </c>
      <c r="L66" s="6">
        <v>9.2330000000000005</v>
      </c>
      <c r="M66" s="7">
        <v>4439.8727100000006</v>
      </c>
    </row>
    <row r="67" spans="1:13" x14ac:dyDescent="0.25">
      <c r="A67" t="s">
        <v>175</v>
      </c>
      <c r="B67">
        <v>4538</v>
      </c>
      <c r="C67" t="s">
        <v>322</v>
      </c>
      <c r="D67" t="s">
        <v>176</v>
      </c>
      <c r="E67" t="s">
        <v>177</v>
      </c>
      <c r="F67">
        <v>52.3</v>
      </c>
      <c r="G67" t="s">
        <v>257</v>
      </c>
      <c r="H67">
        <v>0.99</v>
      </c>
      <c r="I67">
        <v>39.99</v>
      </c>
      <c r="J67">
        <v>2</v>
      </c>
      <c r="K67">
        <v>961.74</v>
      </c>
      <c r="L67" s="6">
        <v>4.5380000000000003</v>
      </c>
      <c r="M67" s="7">
        <v>2182.1880600000004</v>
      </c>
    </row>
    <row r="68" spans="1:13" x14ac:dyDescent="0.25">
      <c r="A68" s="8" t="s">
        <v>178</v>
      </c>
      <c r="B68" s="8">
        <v>3384</v>
      </c>
      <c r="C68" s="8" t="s">
        <v>323</v>
      </c>
      <c r="D68" s="8" t="s">
        <v>179</v>
      </c>
      <c r="E68" s="8" t="s">
        <v>180</v>
      </c>
      <c r="F68" s="8">
        <v>86.4</v>
      </c>
      <c r="G68" s="8" t="s">
        <v>218</v>
      </c>
      <c r="H68" s="8"/>
      <c r="I68" s="8"/>
      <c r="J68" s="8">
        <v>2</v>
      </c>
      <c r="K68" s="8">
        <v>0</v>
      </c>
      <c r="L68" s="10">
        <v>3.3839999999999999</v>
      </c>
      <c r="M68" s="11">
        <v>0</v>
      </c>
    </row>
    <row r="69" spans="1:13" x14ac:dyDescent="0.25">
      <c r="A69" t="s">
        <v>181</v>
      </c>
      <c r="B69">
        <v>981</v>
      </c>
      <c r="C69" t="s">
        <v>324</v>
      </c>
      <c r="D69" t="s">
        <v>180</v>
      </c>
      <c r="E69" t="s">
        <v>128</v>
      </c>
      <c r="F69">
        <v>31.1</v>
      </c>
      <c r="G69" t="s">
        <v>257</v>
      </c>
      <c r="H69">
        <v>0.99</v>
      </c>
      <c r="I69">
        <v>39.99</v>
      </c>
      <c r="J69">
        <v>2</v>
      </c>
      <c r="K69">
        <v>961.74</v>
      </c>
      <c r="L69" s="6">
        <v>2</v>
      </c>
      <c r="M69" s="7">
        <v>961.74</v>
      </c>
    </row>
    <row r="70" spans="1:13" x14ac:dyDescent="0.25">
      <c r="A70" t="s">
        <v>182</v>
      </c>
      <c r="B70">
        <v>9746</v>
      </c>
      <c r="C70" t="s">
        <v>325</v>
      </c>
      <c r="D70" t="s">
        <v>183</v>
      </c>
      <c r="E70" t="s">
        <v>184</v>
      </c>
      <c r="F70">
        <v>86.2</v>
      </c>
      <c r="G70" t="s">
        <v>257</v>
      </c>
      <c r="H70">
        <v>0.99</v>
      </c>
      <c r="I70">
        <v>39.99</v>
      </c>
      <c r="J70">
        <v>2</v>
      </c>
      <c r="K70">
        <v>961.74</v>
      </c>
      <c r="L70" s="6">
        <v>9.7460000000000004</v>
      </c>
      <c r="M70" s="7">
        <v>4686.5590200000006</v>
      </c>
    </row>
    <row r="71" spans="1:13" x14ac:dyDescent="0.25">
      <c r="A71" t="s">
        <v>185</v>
      </c>
      <c r="B71">
        <v>8996</v>
      </c>
      <c r="C71" t="s">
        <v>326</v>
      </c>
      <c r="D71" t="s">
        <v>186</v>
      </c>
      <c r="E71" t="s">
        <v>146</v>
      </c>
      <c r="F71">
        <v>75.8</v>
      </c>
      <c r="G71" t="s">
        <v>257</v>
      </c>
      <c r="H71">
        <v>0.99</v>
      </c>
      <c r="I71">
        <v>39.99</v>
      </c>
      <c r="J71">
        <v>2</v>
      </c>
      <c r="K71">
        <v>961.74</v>
      </c>
      <c r="L71" s="6">
        <v>8.9960000000000004</v>
      </c>
      <c r="M71" s="7">
        <v>4325.9065199999995</v>
      </c>
    </row>
    <row r="72" spans="1:13" x14ac:dyDescent="0.25">
      <c r="A72" t="s">
        <v>187</v>
      </c>
      <c r="B72">
        <v>9117</v>
      </c>
      <c r="C72" t="s">
        <v>327</v>
      </c>
      <c r="D72" t="s">
        <v>188</v>
      </c>
      <c r="E72" t="s">
        <v>189</v>
      </c>
      <c r="F72">
        <v>62.9</v>
      </c>
      <c r="G72" t="s">
        <v>257</v>
      </c>
      <c r="H72">
        <v>0.99</v>
      </c>
      <c r="I72">
        <v>39.99</v>
      </c>
      <c r="J72">
        <v>2</v>
      </c>
      <c r="K72">
        <v>961.74</v>
      </c>
      <c r="L72" s="6">
        <v>9.1170000000000009</v>
      </c>
      <c r="M72" s="7">
        <v>4384.0917900000004</v>
      </c>
    </row>
    <row r="73" spans="1:13" x14ac:dyDescent="0.25">
      <c r="A73" t="s">
        <v>190</v>
      </c>
      <c r="B73">
        <v>4963</v>
      </c>
      <c r="C73" t="s">
        <v>328</v>
      </c>
      <c r="D73" t="s">
        <v>191</v>
      </c>
      <c r="E73" t="s">
        <v>159</v>
      </c>
      <c r="F73">
        <v>33.5</v>
      </c>
      <c r="G73" t="s">
        <v>257</v>
      </c>
      <c r="H73">
        <v>0.99</v>
      </c>
      <c r="I73">
        <v>39.99</v>
      </c>
      <c r="J73">
        <v>2</v>
      </c>
      <c r="K73">
        <v>961.74</v>
      </c>
      <c r="L73" s="6">
        <v>4.9630000000000001</v>
      </c>
      <c r="M73" s="7">
        <v>2386.5578100000002</v>
      </c>
    </row>
    <row r="74" spans="1:13" x14ac:dyDescent="0.25">
      <c r="A74" t="s">
        <v>192</v>
      </c>
      <c r="B74">
        <v>4820</v>
      </c>
      <c r="C74" t="s">
        <v>329</v>
      </c>
      <c r="D74" t="s">
        <v>193</v>
      </c>
      <c r="E74" t="s">
        <v>128</v>
      </c>
      <c r="F74">
        <v>31.1</v>
      </c>
      <c r="G74" t="s">
        <v>257</v>
      </c>
      <c r="H74">
        <v>0.99</v>
      </c>
      <c r="I74">
        <v>39.99</v>
      </c>
      <c r="J74">
        <v>2</v>
      </c>
      <c r="K74">
        <v>961.74</v>
      </c>
      <c r="L74" s="6">
        <v>4.82</v>
      </c>
      <c r="M74" s="7">
        <v>2317.7934</v>
      </c>
    </row>
    <row r="75" spans="1:13" x14ac:dyDescent="0.25">
      <c r="A75" t="s">
        <v>194</v>
      </c>
      <c r="B75">
        <v>4097</v>
      </c>
      <c r="C75" t="s">
        <v>330</v>
      </c>
      <c r="D75" t="s">
        <v>195</v>
      </c>
      <c r="E75" t="s">
        <v>2</v>
      </c>
      <c r="F75">
        <v>86.1</v>
      </c>
      <c r="G75" t="s">
        <v>257</v>
      </c>
      <c r="H75">
        <v>0.99</v>
      </c>
      <c r="I75">
        <v>39.99</v>
      </c>
      <c r="J75">
        <v>2</v>
      </c>
      <c r="K75">
        <v>961.74</v>
      </c>
      <c r="L75" s="6">
        <v>4.0970000000000004</v>
      </c>
      <c r="M75" s="7">
        <v>1970.1243900000002</v>
      </c>
    </row>
    <row r="76" spans="1:13" x14ac:dyDescent="0.25">
      <c r="A76" t="s">
        <v>196</v>
      </c>
      <c r="B76">
        <v>5324</v>
      </c>
      <c r="C76" t="s">
        <v>331</v>
      </c>
      <c r="D76" t="s">
        <v>197</v>
      </c>
      <c r="E76" t="s">
        <v>198</v>
      </c>
      <c r="F76">
        <v>41</v>
      </c>
      <c r="G76" t="s">
        <v>257</v>
      </c>
      <c r="H76">
        <v>0.99</v>
      </c>
      <c r="I76">
        <v>39.99</v>
      </c>
      <c r="J76">
        <v>2</v>
      </c>
      <c r="K76">
        <v>961.74</v>
      </c>
      <c r="L76" s="6">
        <v>5.3239999999999998</v>
      </c>
      <c r="M76" s="7">
        <v>2560.1518799999999</v>
      </c>
    </row>
    <row r="77" spans="1:13" x14ac:dyDescent="0.25">
      <c r="A77" t="s">
        <v>199</v>
      </c>
      <c r="B77">
        <v>714</v>
      </c>
      <c r="C77" t="s">
        <v>332</v>
      </c>
      <c r="D77" t="s">
        <v>200</v>
      </c>
      <c r="E77" t="s">
        <v>128</v>
      </c>
      <c r="F77">
        <v>31.1</v>
      </c>
      <c r="G77" t="s">
        <v>257</v>
      </c>
      <c r="H77">
        <v>0.99</v>
      </c>
      <c r="I77">
        <v>39.99</v>
      </c>
      <c r="J77">
        <v>2</v>
      </c>
      <c r="K77">
        <v>961.74</v>
      </c>
      <c r="L77" s="6">
        <v>2</v>
      </c>
      <c r="M77" s="7">
        <v>961.74</v>
      </c>
    </row>
    <row r="78" spans="1:13" x14ac:dyDescent="0.25">
      <c r="A78" t="s">
        <v>201</v>
      </c>
      <c r="B78">
        <v>1892</v>
      </c>
      <c r="C78" t="s">
        <v>333</v>
      </c>
      <c r="D78" t="s">
        <v>202</v>
      </c>
      <c r="E78" t="s">
        <v>40</v>
      </c>
      <c r="F78">
        <v>12.3</v>
      </c>
      <c r="G78" t="s">
        <v>257</v>
      </c>
      <c r="H78">
        <v>0.99</v>
      </c>
      <c r="I78">
        <v>39.99</v>
      </c>
      <c r="J78">
        <v>2</v>
      </c>
      <c r="K78">
        <v>961.74</v>
      </c>
      <c r="L78" s="6">
        <v>1.8919999999999999</v>
      </c>
      <c r="M78" s="7">
        <v>961.74</v>
      </c>
    </row>
    <row r="79" spans="1:13" x14ac:dyDescent="0.25">
      <c r="A79" t="s">
        <v>203</v>
      </c>
      <c r="B79">
        <v>1547</v>
      </c>
      <c r="C79" t="s">
        <v>334</v>
      </c>
      <c r="D79" t="s">
        <v>5</v>
      </c>
      <c r="E79" t="s">
        <v>5</v>
      </c>
      <c r="F79">
        <v>89.5</v>
      </c>
      <c r="G79" t="s">
        <v>257</v>
      </c>
      <c r="H79">
        <v>0.99</v>
      </c>
      <c r="I79">
        <v>39.99</v>
      </c>
      <c r="J79">
        <v>2</v>
      </c>
      <c r="K79">
        <v>961.74</v>
      </c>
      <c r="L79" s="6">
        <v>1.5469999999999999</v>
      </c>
      <c r="M79" s="7">
        <v>961.74</v>
      </c>
    </row>
    <row r="80" spans="1:13" x14ac:dyDescent="0.25">
      <c r="A80" t="s">
        <v>204</v>
      </c>
      <c r="B80">
        <v>3499</v>
      </c>
      <c r="C80" t="s">
        <v>335</v>
      </c>
      <c r="D80" t="s">
        <v>205</v>
      </c>
      <c r="E80" t="s">
        <v>2</v>
      </c>
      <c r="F80">
        <v>86.1</v>
      </c>
      <c r="G80" t="s">
        <v>257</v>
      </c>
      <c r="H80">
        <v>0.99</v>
      </c>
      <c r="I80">
        <v>39.99</v>
      </c>
      <c r="J80">
        <v>2</v>
      </c>
      <c r="K80">
        <v>961.74</v>
      </c>
      <c r="L80" s="6">
        <v>3.4990000000000001</v>
      </c>
      <c r="M80" s="7">
        <v>1682.56413</v>
      </c>
    </row>
    <row r="81" spans="1:13" x14ac:dyDescent="0.25">
      <c r="A81" t="s">
        <v>206</v>
      </c>
      <c r="B81">
        <v>6357</v>
      </c>
      <c r="C81" t="s">
        <v>336</v>
      </c>
      <c r="D81" t="s">
        <v>207</v>
      </c>
      <c r="E81" t="s">
        <v>101</v>
      </c>
      <c r="F81">
        <v>95.6</v>
      </c>
      <c r="G81" t="s">
        <v>257</v>
      </c>
      <c r="H81">
        <v>0.99</v>
      </c>
      <c r="I81">
        <v>39.99</v>
      </c>
      <c r="J81">
        <v>2</v>
      </c>
      <c r="K81">
        <v>961.74</v>
      </c>
      <c r="L81" s="6">
        <v>6.3570000000000002</v>
      </c>
      <c r="M81" s="7">
        <v>3056.8905900000004</v>
      </c>
    </row>
    <row r="82" spans="1:13" x14ac:dyDescent="0.25">
      <c r="A82" t="s">
        <v>208</v>
      </c>
      <c r="B82">
        <v>1017</v>
      </c>
      <c r="C82" t="s">
        <v>337</v>
      </c>
      <c r="D82" t="s">
        <v>209</v>
      </c>
      <c r="E82" t="s">
        <v>209</v>
      </c>
      <c r="F82">
        <v>7.4</v>
      </c>
      <c r="G82" t="s">
        <v>257</v>
      </c>
      <c r="H82">
        <v>0.99</v>
      </c>
      <c r="I82">
        <v>39.99</v>
      </c>
      <c r="J82">
        <v>2</v>
      </c>
      <c r="K82">
        <v>961.74</v>
      </c>
      <c r="L82" s="6">
        <v>2</v>
      </c>
      <c r="M82" s="7">
        <v>961.74</v>
      </c>
    </row>
    <row r="83" spans="1:13" x14ac:dyDescent="0.25">
      <c r="A83" t="s">
        <v>210</v>
      </c>
      <c r="B83">
        <v>7027</v>
      </c>
      <c r="C83" t="s">
        <v>338</v>
      </c>
      <c r="D83" t="s">
        <v>95</v>
      </c>
      <c r="E83" t="s">
        <v>211</v>
      </c>
      <c r="F83">
        <v>55.6</v>
      </c>
      <c r="G83" t="s">
        <v>257</v>
      </c>
      <c r="H83">
        <v>0.99</v>
      </c>
      <c r="I83">
        <v>39.99</v>
      </c>
      <c r="J83">
        <v>2</v>
      </c>
      <c r="K83">
        <v>961.74</v>
      </c>
      <c r="L83" s="6">
        <v>7.0270000000000001</v>
      </c>
      <c r="M83" s="7">
        <v>3379.0734899999998</v>
      </c>
    </row>
    <row r="84" spans="1:13" x14ac:dyDescent="0.25">
      <c r="A84" t="s">
        <v>339</v>
      </c>
      <c r="K84">
        <f>SUBTOTAL(109,K2:K83)</f>
        <v>69245.27999999997</v>
      </c>
      <c r="L84" s="6"/>
      <c r="M84" s="7">
        <f>SUBTOTAL(109,M2:M83)</f>
        <v>464936.85341999994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topLeftCell="A55" zoomScale="80" zoomScaleNormal="80" zoomScalePageLayoutView="80" workbookViewId="0">
      <selection activeCell="J84" sqref="J84"/>
    </sheetView>
  </sheetViews>
  <sheetFormatPr defaultColWidth="8.85546875" defaultRowHeight="15" x14ac:dyDescent="0.25"/>
  <cols>
    <col min="1" max="1" width="41" customWidth="1"/>
    <col min="2" max="2" width="22.5703125" customWidth="1"/>
    <col min="3" max="3" width="15" customWidth="1"/>
    <col min="4" max="5" width="19.28515625" customWidth="1"/>
    <col min="6" max="6" width="15.85546875" customWidth="1"/>
    <col min="7" max="7" width="17" customWidth="1"/>
    <col min="8" max="8" width="23.7109375" customWidth="1"/>
    <col min="9" max="9" width="22" bestFit="1" customWidth="1"/>
    <col min="10" max="10" width="13.140625" bestFit="1" customWidth="1"/>
    <col min="11" max="11" width="25.85546875" customWidth="1"/>
    <col min="12" max="12" width="31" customWidth="1"/>
  </cols>
  <sheetData>
    <row r="1" spans="1:12" x14ac:dyDescent="0.25">
      <c r="A1" t="s">
        <v>225</v>
      </c>
      <c r="B1" t="s">
        <v>222</v>
      </c>
      <c r="C1" t="s">
        <v>224</v>
      </c>
      <c r="D1" t="s">
        <v>223</v>
      </c>
      <c r="E1" t="s">
        <v>231</v>
      </c>
      <c r="F1" t="s">
        <v>230</v>
      </c>
      <c r="G1" t="s">
        <v>220</v>
      </c>
      <c r="H1" t="s">
        <v>246</v>
      </c>
      <c r="I1" t="s">
        <v>219</v>
      </c>
      <c r="J1" t="s">
        <v>245</v>
      </c>
      <c r="K1" t="s">
        <v>243</v>
      </c>
      <c r="L1" t="s">
        <v>244</v>
      </c>
    </row>
    <row r="2" spans="1:12" x14ac:dyDescent="0.25">
      <c r="A2" t="s">
        <v>0</v>
      </c>
      <c r="B2" s="3">
        <v>12960</v>
      </c>
      <c r="C2" t="s">
        <v>1</v>
      </c>
      <c r="D2" t="s">
        <v>2</v>
      </c>
      <c r="E2">
        <v>86.1</v>
      </c>
      <c r="F2" t="s">
        <v>212</v>
      </c>
      <c r="G2">
        <v>0</v>
      </c>
      <c r="H2">
        <v>29.75</v>
      </c>
      <c r="I2">
        <v>2</v>
      </c>
      <c r="J2">
        <f>(Table1[[#This Row],[Monthly cost for data]]*Table1[[#This Row],[Number of hotspots]])*12</f>
        <v>714</v>
      </c>
      <c r="K2" s="6">
        <f>Table1[[#This Row],[Service Area Population]]/1000</f>
        <v>12.96</v>
      </c>
      <c r="L2" s="7">
        <f>(Table1[[#This Row],[Number of hotspots ideal]]*Table1[[#This Row],[Monthly cost for data]])*12</f>
        <v>4626.72</v>
      </c>
    </row>
    <row r="3" spans="1:12" x14ac:dyDescent="0.25">
      <c r="A3" t="s">
        <v>3</v>
      </c>
      <c r="B3" s="3">
        <v>1459</v>
      </c>
      <c r="C3" t="s">
        <v>4</v>
      </c>
      <c r="D3" t="s">
        <v>5</v>
      </c>
      <c r="E3">
        <v>89.5</v>
      </c>
      <c r="F3" t="s">
        <v>212</v>
      </c>
      <c r="G3">
        <v>0</v>
      </c>
      <c r="H3">
        <v>29.75</v>
      </c>
      <c r="I3">
        <v>2</v>
      </c>
      <c r="J3">
        <f>(Table1[[#This Row],[Monthly cost for data]]*Table1[[#This Row],[Number of hotspots]])*12</f>
        <v>714</v>
      </c>
      <c r="K3" s="6">
        <v>2</v>
      </c>
      <c r="L3" s="7">
        <f>(Table1[[#This Row],[Number of hotspots ideal]]*Table1[[#This Row],[Monthly cost for data]])*12</f>
        <v>714</v>
      </c>
    </row>
    <row r="4" spans="1:12" x14ac:dyDescent="0.25">
      <c r="A4" t="s">
        <v>6</v>
      </c>
      <c r="B4" s="3">
        <v>12865</v>
      </c>
      <c r="C4" t="s">
        <v>7</v>
      </c>
      <c r="D4" t="s">
        <v>8</v>
      </c>
      <c r="E4">
        <v>51.6</v>
      </c>
      <c r="F4" t="s">
        <v>213</v>
      </c>
      <c r="G4">
        <v>0</v>
      </c>
      <c r="H4">
        <v>29.75</v>
      </c>
      <c r="I4">
        <v>2</v>
      </c>
      <c r="J4">
        <f>(Table1[[#This Row],[Monthly cost for data]]*Table1[[#This Row],[Number of hotspots]])*12</f>
        <v>714</v>
      </c>
      <c r="K4" s="6">
        <f>Table1[[#This Row],[Service Area Population]]/1000</f>
        <v>12.865</v>
      </c>
      <c r="L4" s="7">
        <f>(Table1[[#This Row],[Number of hotspots ideal]]*Table1[[#This Row],[Monthly cost for data]])*12</f>
        <v>4592.8050000000003</v>
      </c>
    </row>
    <row r="5" spans="1:12" x14ac:dyDescent="0.25">
      <c r="A5" t="s">
        <v>9</v>
      </c>
      <c r="B5" s="3">
        <v>141254</v>
      </c>
      <c r="C5" t="s">
        <v>10</v>
      </c>
      <c r="D5" t="s">
        <v>11</v>
      </c>
      <c r="E5">
        <v>95.3</v>
      </c>
      <c r="F5" t="s">
        <v>212</v>
      </c>
      <c r="G5">
        <v>0</v>
      </c>
      <c r="H5">
        <v>29.75</v>
      </c>
      <c r="I5">
        <v>2</v>
      </c>
      <c r="J5">
        <f>(Table1[[#This Row],[Monthly cost for data]]*Table1[[#This Row],[Number of hotspots]])*12</f>
        <v>714</v>
      </c>
      <c r="K5" s="6">
        <f>Table1[[#This Row],[Service Area Population]]/1000</f>
        <v>141.25399999999999</v>
      </c>
      <c r="L5" s="7">
        <f>(Table1[[#This Row],[Number of hotspots ideal]]*Table1[[#This Row],[Monthly cost for data]])*12</f>
        <v>50427.678</v>
      </c>
    </row>
    <row r="6" spans="1:12" x14ac:dyDescent="0.25">
      <c r="A6" t="s">
        <v>12</v>
      </c>
      <c r="B6" s="3">
        <v>25577</v>
      </c>
      <c r="C6" t="s">
        <v>13</v>
      </c>
      <c r="D6" t="s">
        <v>14</v>
      </c>
      <c r="E6">
        <v>47.8</v>
      </c>
      <c r="F6" s="1" t="s">
        <v>212</v>
      </c>
      <c r="G6">
        <v>0</v>
      </c>
      <c r="H6">
        <v>29.75</v>
      </c>
      <c r="I6">
        <v>2</v>
      </c>
      <c r="J6">
        <f>(Table1[[#This Row],[Monthly cost for data]]*Table1[[#This Row],[Number of hotspots]])*12</f>
        <v>714</v>
      </c>
      <c r="K6" s="6">
        <f>Table1[[#This Row],[Service Area Population]]/1000</f>
        <v>25.577000000000002</v>
      </c>
      <c r="L6" s="7">
        <f>(Table1[[#This Row],[Number of hotspots ideal]]*Table1[[#This Row],[Monthly cost for data]])*12</f>
        <v>9130.9889999999996</v>
      </c>
    </row>
    <row r="7" spans="1:12" x14ac:dyDescent="0.25">
      <c r="A7" t="s">
        <v>15</v>
      </c>
      <c r="B7" s="3">
        <v>3936</v>
      </c>
      <c r="C7" t="s">
        <v>16</v>
      </c>
      <c r="D7" t="s">
        <v>17</v>
      </c>
      <c r="E7">
        <v>96.9</v>
      </c>
      <c r="F7" t="s">
        <v>213</v>
      </c>
      <c r="G7">
        <v>0</v>
      </c>
      <c r="H7">
        <v>29.75</v>
      </c>
      <c r="I7">
        <v>2</v>
      </c>
      <c r="J7">
        <f>(Table1[[#This Row],[Monthly cost for data]]*Table1[[#This Row],[Number of hotspots]])*12</f>
        <v>714</v>
      </c>
      <c r="K7" s="6">
        <f>Table1[[#This Row],[Service Area Population]]/1000</f>
        <v>3.9359999999999999</v>
      </c>
      <c r="L7" s="7">
        <f>(Table1[[#This Row],[Number of hotspots ideal]]*Table1[[#This Row],[Monthly cost for data]])*12</f>
        <v>1405.152</v>
      </c>
    </row>
    <row r="8" spans="1:12" x14ac:dyDescent="0.25">
      <c r="A8" t="s">
        <v>18</v>
      </c>
      <c r="B8" s="3">
        <v>62164</v>
      </c>
      <c r="C8" t="s">
        <v>19</v>
      </c>
      <c r="D8" t="s">
        <v>2</v>
      </c>
      <c r="E8">
        <v>86.1</v>
      </c>
      <c r="F8" t="s">
        <v>212</v>
      </c>
      <c r="G8">
        <v>0</v>
      </c>
      <c r="H8">
        <v>29.75</v>
      </c>
      <c r="I8">
        <v>2</v>
      </c>
      <c r="J8">
        <f>(Table1[[#This Row],[Monthly cost for data]]*Table1[[#This Row],[Number of hotspots]])*12</f>
        <v>714</v>
      </c>
      <c r="K8" s="6">
        <f>Table1[[#This Row],[Service Area Population]]/1000</f>
        <v>62.164000000000001</v>
      </c>
      <c r="L8" s="7">
        <f>(Table1[[#This Row],[Number of hotspots ideal]]*Table1[[#This Row],[Monthly cost for data]])*12</f>
        <v>22192.548000000003</v>
      </c>
    </row>
    <row r="9" spans="1:12" x14ac:dyDescent="0.25">
      <c r="A9" t="s">
        <v>20</v>
      </c>
      <c r="B9" s="3">
        <v>2470</v>
      </c>
      <c r="C9" t="s">
        <v>21</v>
      </c>
      <c r="D9" t="s">
        <v>22</v>
      </c>
      <c r="E9">
        <v>37.200000000000003</v>
      </c>
      <c r="F9" t="s">
        <v>212</v>
      </c>
      <c r="G9">
        <v>0</v>
      </c>
      <c r="H9">
        <v>29.75</v>
      </c>
      <c r="I9">
        <v>2</v>
      </c>
      <c r="J9">
        <f>(Table1[[#This Row],[Monthly cost for data]]*Table1[[#This Row],[Number of hotspots]])*12</f>
        <v>714</v>
      </c>
      <c r="K9" s="6">
        <f>Table1[[#This Row],[Service Area Population]]/1000</f>
        <v>2.4700000000000002</v>
      </c>
      <c r="L9" s="7">
        <v>714</v>
      </c>
    </row>
    <row r="10" spans="1:12" x14ac:dyDescent="0.25">
      <c r="A10" t="s">
        <v>23</v>
      </c>
      <c r="B10" s="3">
        <v>5612</v>
      </c>
      <c r="C10" t="s">
        <v>24</v>
      </c>
      <c r="D10" t="s">
        <v>25</v>
      </c>
      <c r="E10">
        <v>10.7</v>
      </c>
      <c r="F10" t="s">
        <v>212</v>
      </c>
      <c r="G10">
        <v>0</v>
      </c>
      <c r="H10">
        <v>29.75</v>
      </c>
      <c r="I10">
        <v>2</v>
      </c>
      <c r="J10">
        <f>(Table1[[#This Row],[Monthly cost for data]]*Table1[[#This Row],[Number of hotspots]])*12</f>
        <v>714</v>
      </c>
      <c r="K10" s="6">
        <f>Table1[[#This Row],[Service Area Population]]/1000</f>
        <v>5.6120000000000001</v>
      </c>
      <c r="L10" s="7">
        <f>(Table1[[#This Row],[Number of hotspots ideal]]*Table1[[#This Row],[Monthly cost for data]])*12</f>
        <v>2003.4839999999999</v>
      </c>
    </row>
    <row r="11" spans="1:12" x14ac:dyDescent="0.25">
      <c r="A11" t="s">
        <v>26</v>
      </c>
      <c r="B11" s="3">
        <v>34200</v>
      </c>
      <c r="C11" t="s">
        <v>27</v>
      </c>
      <c r="D11" t="s">
        <v>28</v>
      </c>
      <c r="E11">
        <v>90</v>
      </c>
      <c r="F11" t="s">
        <v>212</v>
      </c>
      <c r="G11">
        <v>0</v>
      </c>
      <c r="H11">
        <v>29.75</v>
      </c>
      <c r="I11">
        <v>2</v>
      </c>
      <c r="J11">
        <f>(Table1[[#This Row],[Monthly cost for data]]*Table1[[#This Row],[Number of hotspots]])*12</f>
        <v>714</v>
      </c>
      <c r="K11" s="6">
        <f>Table1[[#This Row],[Service Area Population]]/1000</f>
        <v>34.200000000000003</v>
      </c>
      <c r="L11" s="7">
        <f>(Table1[[#This Row],[Number of hotspots ideal]]*Table1[[#This Row],[Monthly cost for data]])*12</f>
        <v>12209.400000000001</v>
      </c>
    </row>
    <row r="12" spans="1:12" x14ac:dyDescent="0.25">
      <c r="A12" t="s">
        <v>29</v>
      </c>
      <c r="B12" s="3">
        <v>3651</v>
      </c>
      <c r="C12" t="s">
        <v>30</v>
      </c>
      <c r="D12" t="s">
        <v>31</v>
      </c>
      <c r="E12">
        <v>86.7</v>
      </c>
      <c r="F12" s="2" t="s">
        <v>212</v>
      </c>
      <c r="G12">
        <v>0</v>
      </c>
      <c r="H12">
        <v>29.75</v>
      </c>
      <c r="I12">
        <v>2</v>
      </c>
      <c r="J12">
        <f>(Table1[[#This Row],[Monthly cost for data]]*Table1[[#This Row],[Number of hotspots]])*12</f>
        <v>714</v>
      </c>
      <c r="K12" s="6">
        <f>Table1[[#This Row],[Service Area Population]]/1000</f>
        <v>3.6509999999999998</v>
      </c>
      <c r="L12" s="7">
        <f>(Table1[[#This Row],[Number of hotspots ideal]]*Table1[[#This Row],[Monthly cost for data]])*12</f>
        <v>1303.4069999999999</v>
      </c>
    </row>
    <row r="13" spans="1:12" x14ac:dyDescent="0.25">
      <c r="A13" t="s">
        <v>32</v>
      </c>
      <c r="B13" s="3">
        <v>2828</v>
      </c>
      <c r="C13" t="s">
        <v>33</v>
      </c>
      <c r="D13" t="s">
        <v>34</v>
      </c>
      <c r="E13">
        <v>27</v>
      </c>
      <c r="F13" t="s">
        <v>213</v>
      </c>
      <c r="G13">
        <v>0</v>
      </c>
      <c r="H13">
        <v>29.75</v>
      </c>
      <c r="I13">
        <v>2</v>
      </c>
      <c r="J13">
        <f>(Table1[[#This Row],[Monthly cost for data]]*Table1[[#This Row],[Number of hotspots]])*12</f>
        <v>714</v>
      </c>
      <c r="K13" s="6">
        <f>Table1[[#This Row],[Service Area Population]]/1000</f>
        <v>2.8279999999999998</v>
      </c>
      <c r="L13" s="7">
        <f>(Table1[[#This Row],[Number of hotspots ideal]]*Table1[[#This Row],[Monthly cost for data]])*12</f>
        <v>1009.596</v>
      </c>
    </row>
    <row r="14" spans="1:12" x14ac:dyDescent="0.25">
      <c r="A14" t="s">
        <v>35</v>
      </c>
      <c r="B14" s="3">
        <v>5813</v>
      </c>
      <c r="C14" t="s">
        <v>36</v>
      </c>
      <c r="D14" t="s">
        <v>37</v>
      </c>
      <c r="E14">
        <v>98.4</v>
      </c>
      <c r="F14" t="s">
        <v>212</v>
      </c>
      <c r="G14">
        <v>0</v>
      </c>
      <c r="H14">
        <v>29.75</v>
      </c>
      <c r="I14">
        <v>2</v>
      </c>
      <c r="J14">
        <f>(Table1[[#This Row],[Monthly cost for data]]*Table1[[#This Row],[Number of hotspots]])*12</f>
        <v>714</v>
      </c>
      <c r="K14" s="6">
        <f>Table1[[#This Row],[Service Area Population]]/1000</f>
        <v>5.8129999999999997</v>
      </c>
      <c r="L14" s="7">
        <f>(Table1[[#This Row],[Number of hotspots ideal]]*Table1[[#This Row],[Monthly cost for data]])*12</f>
        <v>2075.241</v>
      </c>
    </row>
    <row r="15" spans="1:12" x14ac:dyDescent="0.25">
      <c r="A15" t="s">
        <v>38</v>
      </c>
      <c r="B15" s="3">
        <v>4261</v>
      </c>
      <c r="C15" t="s">
        <v>39</v>
      </c>
      <c r="D15" t="s">
        <v>40</v>
      </c>
      <c r="E15">
        <v>12.3</v>
      </c>
      <c r="F15" t="s">
        <v>213</v>
      </c>
      <c r="G15">
        <v>0</v>
      </c>
      <c r="H15">
        <v>29.75</v>
      </c>
      <c r="I15">
        <v>2</v>
      </c>
      <c r="J15">
        <f>(Table1[[#This Row],[Monthly cost for data]]*Table1[[#This Row],[Number of hotspots]])*12</f>
        <v>714</v>
      </c>
      <c r="K15" s="6">
        <f>Table1[[#This Row],[Service Area Population]]/1000</f>
        <v>4.2610000000000001</v>
      </c>
      <c r="L15" s="7">
        <f>(Table1[[#This Row],[Number of hotspots ideal]]*Table1[[#This Row],[Monthly cost for data]])*12</f>
        <v>1521.1770000000001</v>
      </c>
    </row>
    <row r="16" spans="1:12" x14ac:dyDescent="0.25">
      <c r="A16" s="8" t="s">
        <v>41</v>
      </c>
      <c r="B16" s="9">
        <v>1751</v>
      </c>
      <c r="C16" s="8" t="s">
        <v>42</v>
      </c>
      <c r="D16" s="8" t="s">
        <v>43</v>
      </c>
      <c r="E16" s="8">
        <v>99.2</v>
      </c>
      <c r="F16" s="8" t="s">
        <v>215</v>
      </c>
      <c r="G16" s="8">
        <v>0</v>
      </c>
      <c r="H16" s="8">
        <v>0</v>
      </c>
      <c r="I16" s="8">
        <v>2</v>
      </c>
      <c r="J16" s="8">
        <f>(Table1[[#This Row],[Monthly cost for data]]*Table1[[#This Row],[Number of hotspots]])*12</f>
        <v>0</v>
      </c>
      <c r="K16" s="10">
        <f>Table1[[#This Row],[Service Area Population]]/1000</f>
        <v>1.7509999999999999</v>
      </c>
      <c r="L16" s="11">
        <f>(Table1[[#This Row],[Number of hotspots ideal]]*Table1[[#This Row],[Monthly cost for data]])*12</f>
        <v>0</v>
      </c>
    </row>
    <row r="17" spans="1:12" x14ac:dyDescent="0.25">
      <c r="A17" t="s">
        <v>44</v>
      </c>
      <c r="B17" s="3">
        <v>4352</v>
      </c>
      <c r="C17" t="s">
        <v>45</v>
      </c>
      <c r="D17" t="s">
        <v>14</v>
      </c>
      <c r="E17">
        <v>47.8</v>
      </c>
      <c r="F17" t="s">
        <v>212</v>
      </c>
      <c r="G17">
        <v>0</v>
      </c>
      <c r="H17">
        <v>29.75</v>
      </c>
      <c r="I17">
        <v>2</v>
      </c>
      <c r="J17">
        <f>(Table1[[#This Row],[Monthly cost for data]]*Table1[[#This Row],[Number of hotspots]])*12</f>
        <v>714</v>
      </c>
      <c r="K17" s="6">
        <f>Table1[[#This Row],[Service Area Population]]/1000</f>
        <v>4.3520000000000003</v>
      </c>
      <c r="L17" s="7">
        <f>(Table1[[#This Row],[Number of hotspots ideal]]*Table1[[#This Row],[Monthly cost for data]])*12</f>
        <v>1553.6640000000002</v>
      </c>
    </row>
    <row r="18" spans="1:12" x14ac:dyDescent="0.25">
      <c r="A18" t="s">
        <v>46</v>
      </c>
      <c r="B18" s="3">
        <v>557</v>
      </c>
      <c r="C18" t="s">
        <v>47</v>
      </c>
      <c r="D18" t="s">
        <v>48</v>
      </c>
      <c r="E18">
        <v>85</v>
      </c>
      <c r="F18" t="s">
        <v>213</v>
      </c>
      <c r="G18">
        <v>0</v>
      </c>
      <c r="H18">
        <v>29.75</v>
      </c>
      <c r="I18">
        <v>2</v>
      </c>
      <c r="J18">
        <f>(Table1[[#This Row],[Monthly cost for data]]*Table1[[#This Row],[Number of hotspots]])*12</f>
        <v>714</v>
      </c>
      <c r="K18" s="6">
        <v>2</v>
      </c>
      <c r="L18" s="7">
        <f>(Table1[[#This Row],[Number of hotspots ideal]]*Table1[[#This Row],[Monthly cost for data]])*12</f>
        <v>714</v>
      </c>
    </row>
    <row r="19" spans="1:12" x14ac:dyDescent="0.25">
      <c r="A19" t="s">
        <v>49</v>
      </c>
      <c r="B19" s="3">
        <v>9246</v>
      </c>
      <c r="C19" t="s">
        <v>50</v>
      </c>
      <c r="D19" t="s">
        <v>51</v>
      </c>
      <c r="E19">
        <v>79.8</v>
      </c>
      <c r="F19" t="s">
        <v>212</v>
      </c>
      <c r="G19">
        <v>0</v>
      </c>
      <c r="H19">
        <v>29.75</v>
      </c>
      <c r="I19">
        <v>2</v>
      </c>
      <c r="J19">
        <f>(Table1[[#This Row],[Monthly cost for data]]*Table1[[#This Row],[Number of hotspots]])*12</f>
        <v>714</v>
      </c>
      <c r="K19" s="6">
        <f>Table1[[#This Row],[Service Area Population]]/1000</f>
        <v>9.2460000000000004</v>
      </c>
      <c r="L19" s="7">
        <f>(Table1[[#This Row],[Number of hotspots ideal]]*Table1[[#This Row],[Monthly cost for data]])*12</f>
        <v>3300.8220000000001</v>
      </c>
    </row>
    <row r="20" spans="1:12" x14ac:dyDescent="0.25">
      <c r="A20" s="8" t="s">
        <v>52</v>
      </c>
      <c r="B20" s="9">
        <v>510</v>
      </c>
      <c r="C20" s="8" t="s">
        <v>53</v>
      </c>
      <c r="D20" s="8" t="s">
        <v>48</v>
      </c>
      <c r="E20" s="8">
        <v>85</v>
      </c>
      <c r="F20" s="8" t="s">
        <v>218</v>
      </c>
      <c r="G20" s="8">
        <v>0</v>
      </c>
      <c r="H20" s="8"/>
      <c r="I20" s="8">
        <v>2</v>
      </c>
      <c r="J20" s="8">
        <f>(Table1[[#This Row],[Monthly cost for data]]*Table1[[#This Row],[Number of hotspots]])*12</f>
        <v>0</v>
      </c>
      <c r="K20" s="10">
        <v>2</v>
      </c>
      <c r="L20" s="11">
        <v>0</v>
      </c>
    </row>
    <row r="21" spans="1:12" x14ac:dyDescent="0.25">
      <c r="A21" t="s">
        <v>54</v>
      </c>
      <c r="B21" s="3">
        <v>1748</v>
      </c>
      <c r="C21" t="s">
        <v>55</v>
      </c>
      <c r="D21" t="s">
        <v>56</v>
      </c>
      <c r="E21">
        <v>31.8</v>
      </c>
      <c r="F21" t="s">
        <v>214</v>
      </c>
      <c r="G21">
        <v>0</v>
      </c>
      <c r="H21">
        <v>29.75</v>
      </c>
      <c r="I21">
        <v>2</v>
      </c>
      <c r="J21">
        <f>(Table1[[#This Row],[Monthly cost for data]]*Table1[[#This Row],[Number of hotspots]])*12</f>
        <v>714</v>
      </c>
      <c r="K21" s="6">
        <f>Table1[[#This Row],[Service Area Population]]/1000</f>
        <v>1.748</v>
      </c>
      <c r="L21" s="7">
        <v>714</v>
      </c>
    </row>
    <row r="22" spans="1:12" x14ac:dyDescent="0.25">
      <c r="A22" t="s">
        <v>57</v>
      </c>
      <c r="B22" s="3">
        <v>1426</v>
      </c>
      <c r="C22" t="s">
        <v>58</v>
      </c>
      <c r="D22" t="s">
        <v>34</v>
      </c>
      <c r="E22">
        <v>27</v>
      </c>
      <c r="F22" t="s">
        <v>212</v>
      </c>
      <c r="G22">
        <v>0</v>
      </c>
      <c r="H22">
        <v>29.75</v>
      </c>
      <c r="I22">
        <v>2</v>
      </c>
      <c r="J22">
        <f>(Table1[[#This Row],[Monthly cost for data]]*Table1[[#This Row],[Number of hotspots]])*12</f>
        <v>714</v>
      </c>
      <c r="K22" s="6">
        <v>2</v>
      </c>
      <c r="L22" s="7">
        <f>(Table1[[#This Row],[Number of hotspots ideal]]*Table1[[#This Row],[Monthly cost for data]])*12</f>
        <v>714</v>
      </c>
    </row>
    <row r="23" spans="1:12" x14ac:dyDescent="0.25">
      <c r="A23" s="8" t="s">
        <v>59</v>
      </c>
      <c r="B23" s="9">
        <v>1160</v>
      </c>
      <c r="C23" s="8" t="s">
        <v>60</v>
      </c>
      <c r="D23" s="8" t="s">
        <v>61</v>
      </c>
      <c r="E23" s="8">
        <v>37.200000000000003</v>
      </c>
      <c r="F23" s="8" t="s">
        <v>216</v>
      </c>
      <c r="G23" s="8">
        <v>0</v>
      </c>
      <c r="H23" s="8"/>
      <c r="I23" s="8">
        <v>2</v>
      </c>
      <c r="J23" s="8">
        <f>(Table1[[#This Row],[Monthly cost for data]]*Table1[[#This Row],[Number of hotspots]])*12</f>
        <v>0</v>
      </c>
      <c r="K23" s="10">
        <v>2</v>
      </c>
      <c r="L23" s="11">
        <f>(Table1[[#This Row],[Number of hotspots ideal]]*Table1[[#This Row],[Monthly cost for data]])*12</f>
        <v>0</v>
      </c>
    </row>
    <row r="24" spans="1:12" x14ac:dyDescent="0.25">
      <c r="A24" t="s">
        <v>62</v>
      </c>
      <c r="B24" s="3">
        <v>1818</v>
      </c>
      <c r="C24" t="s">
        <v>63</v>
      </c>
      <c r="D24" t="s">
        <v>34</v>
      </c>
      <c r="E24">
        <v>27</v>
      </c>
      <c r="F24" t="s">
        <v>212</v>
      </c>
      <c r="G24">
        <v>0</v>
      </c>
      <c r="H24">
        <v>29.75</v>
      </c>
      <c r="I24">
        <v>2</v>
      </c>
      <c r="J24">
        <f>(Table1[[#This Row],[Monthly cost for data]]*Table1[[#This Row],[Number of hotspots]])*12</f>
        <v>714</v>
      </c>
      <c r="K24" s="6">
        <f>Table1[[#This Row],[Service Area Population]]/1000</f>
        <v>1.8180000000000001</v>
      </c>
      <c r="L24" s="7">
        <v>714</v>
      </c>
    </row>
    <row r="25" spans="1:12" x14ac:dyDescent="0.25">
      <c r="A25" s="8" t="s">
        <v>64</v>
      </c>
      <c r="B25" s="9">
        <v>2890</v>
      </c>
      <c r="C25" s="8" t="s">
        <v>65</v>
      </c>
      <c r="D25" s="8" t="s">
        <v>66</v>
      </c>
      <c r="E25" s="8">
        <v>80</v>
      </c>
      <c r="F25" s="8" t="s">
        <v>215</v>
      </c>
      <c r="G25" s="8">
        <v>0</v>
      </c>
      <c r="H25" s="8">
        <v>0</v>
      </c>
      <c r="I25" s="8">
        <v>2</v>
      </c>
      <c r="J25" s="8">
        <f>(Table1[[#This Row],[Monthly cost for data]]*Table1[[#This Row],[Number of hotspots]])*12</f>
        <v>0</v>
      </c>
      <c r="K25" s="10">
        <f>Table1[[#This Row],[Service Area Population]]/1000</f>
        <v>2.89</v>
      </c>
      <c r="L25" s="11">
        <f>(Table1[[#This Row],[Number of hotspots ideal]]*Table1[[#This Row],[Monthly cost for data]])*12</f>
        <v>0</v>
      </c>
    </row>
    <row r="26" spans="1:12" x14ac:dyDescent="0.25">
      <c r="A26" t="s">
        <v>68</v>
      </c>
      <c r="B26" s="3">
        <v>1206</v>
      </c>
      <c r="C26" t="s">
        <v>69</v>
      </c>
      <c r="D26" t="s">
        <v>70</v>
      </c>
      <c r="E26">
        <v>47.7</v>
      </c>
      <c r="F26" t="s">
        <v>213</v>
      </c>
      <c r="G26">
        <v>0</v>
      </c>
      <c r="H26">
        <v>29.75</v>
      </c>
      <c r="I26">
        <v>2</v>
      </c>
      <c r="J26">
        <f>(Table1[[#This Row],[Monthly cost for data]]*Table1[[#This Row],[Number of hotspots]])*12</f>
        <v>714</v>
      </c>
      <c r="K26" s="6">
        <v>2</v>
      </c>
      <c r="L26" s="7">
        <f>(Table1[[#This Row],[Number of hotspots ideal]]*Table1[[#This Row],[Monthly cost for data]])*12</f>
        <v>714</v>
      </c>
    </row>
    <row r="27" spans="1:12" x14ac:dyDescent="0.25">
      <c r="A27" t="s">
        <v>71</v>
      </c>
      <c r="B27" s="3">
        <v>1734</v>
      </c>
      <c r="C27" t="s">
        <v>72</v>
      </c>
      <c r="D27" t="s">
        <v>73</v>
      </c>
      <c r="E27">
        <v>48.3</v>
      </c>
      <c r="F27" t="s">
        <v>214</v>
      </c>
      <c r="G27">
        <v>0</v>
      </c>
      <c r="H27">
        <v>29.75</v>
      </c>
      <c r="I27">
        <v>2</v>
      </c>
      <c r="J27">
        <f>(Table1[[#This Row],[Monthly cost for data]]*Table1[[#This Row],[Number of hotspots]])*12</f>
        <v>714</v>
      </c>
      <c r="K27" s="6">
        <f>Table1[[#This Row],[Service Area Population]]/1000</f>
        <v>1.734</v>
      </c>
      <c r="L27" s="7">
        <v>714</v>
      </c>
    </row>
    <row r="28" spans="1:12" x14ac:dyDescent="0.25">
      <c r="A28" t="s">
        <v>74</v>
      </c>
      <c r="B28" s="3">
        <v>13399</v>
      </c>
      <c r="C28" t="s">
        <v>75</v>
      </c>
      <c r="D28" t="s">
        <v>76</v>
      </c>
      <c r="E28">
        <v>26</v>
      </c>
      <c r="F28" t="s">
        <v>213</v>
      </c>
      <c r="G28">
        <v>0</v>
      </c>
      <c r="H28">
        <v>29.75</v>
      </c>
      <c r="I28">
        <v>2</v>
      </c>
      <c r="J28">
        <f>(Table1[[#This Row],[Monthly cost for data]]*Table1[[#This Row],[Number of hotspots]])*12</f>
        <v>714</v>
      </c>
      <c r="K28" s="6">
        <f>Table1[[#This Row],[Service Area Population]]/1000</f>
        <v>13.398999999999999</v>
      </c>
      <c r="L28" s="7">
        <f>(Table1[[#This Row],[Number of hotspots ideal]]*Table1[[#This Row],[Monthly cost for data]])*12</f>
        <v>4783.4430000000002</v>
      </c>
    </row>
    <row r="29" spans="1:12" x14ac:dyDescent="0.25">
      <c r="A29" t="s">
        <v>77</v>
      </c>
      <c r="B29" s="3">
        <v>7369</v>
      </c>
      <c r="C29" t="s">
        <v>78</v>
      </c>
      <c r="D29" t="s">
        <v>79</v>
      </c>
      <c r="E29">
        <v>82.1</v>
      </c>
      <c r="F29" t="s">
        <v>212</v>
      </c>
      <c r="G29">
        <v>0</v>
      </c>
      <c r="H29">
        <v>29.75</v>
      </c>
      <c r="I29">
        <v>2</v>
      </c>
      <c r="J29">
        <f>(Table1[[#This Row],[Monthly cost for data]]*Table1[[#This Row],[Number of hotspots]])*12</f>
        <v>714</v>
      </c>
      <c r="K29" s="6">
        <f>Table1[[#This Row],[Service Area Population]]/1000</f>
        <v>7.3689999999999998</v>
      </c>
      <c r="L29" s="7">
        <f>(Table1[[#This Row],[Number of hotspots ideal]]*Table1[[#This Row],[Monthly cost for data]])*12</f>
        <v>2630.7329999999997</v>
      </c>
    </row>
    <row r="30" spans="1:12" x14ac:dyDescent="0.25">
      <c r="A30" t="s">
        <v>80</v>
      </c>
      <c r="B30" s="3">
        <v>8966</v>
      </c>
      <c r="C30" t="s">
        <v>81</v>
      </c>
      <c r="D30" t="s">
        <v>82</v>
      </c>
      <c r="E30">
        <v>90.3</v>
      </c>
      <c r="F30" t="s">
        <v>212</v>
      </c>
      <c r="G30">
        <v>0</v>
      </c>
      <c r="H30">
        <v>29.75</v>
      </c>
      <c r="I30">
        <v>2</v>
      </c>
      <c r="J30">
        <f>(Table1[[#This Row],[Monthly cost for data]]*Table1[[#This Row],[Number of hotspots]])*12</f>
        <v>714</v>
      </c>
      <c r="K30" s="6">
        <f>Table1[[#This Row],[Service Area Population]]/1000</f>
        <v>8.9659999999999993</v>
      </c>
      <c r="L30" s="7">
        <f>(Table1[[#This Row],[Number of hotspots ideal]]*Table1[[#This Row],[Monthly cost for data]])*12</f>
        <v>3200.8620000000001</v>
      </c>
    </row>
    <row r="31" spans="1:12" x14ac:dyDescent="0.25">
      <c r="A31" t="s">
        <v>83</v>
      </c>
      <c r="B31" s="3">
        <v>78322</v>
      </c>
      <c r="C31" t="s">
        <v>84</v>
      </c>
      <c r="D31" t="s">
        <v>5</v>
      </c>
      <c r="E31">
        <v>89.5</v>
      </c>
      <c r="F31" t="s">
        <v>212</v>
      </c>
      <c r="G31">
        <v>0</v>
      </c>
      <c r="H31">
        <v>29.75</v>
      </c>
      <c r="I31">
        <v>2</v>
      </c>
      <c r="J31">
        <f>(Table1[[#This Row],[Monthly cost for data]]*Table1[[#This Row],[Number of hotspots]])*12</f>
        <v>714</v>
      </c>
      <c r="K31" s="6">
        <f>Table1[[#This Row],[Service Area Population]]/1000</f>
        <v>78.322000000000003</v>
      </c>
      <c r="L31" s="7">
        <f>(Table1[[#This Row],[Number of hotspots ideal]]*Table1[[#This Row],[Monthly cost for data]])*12</f>
        <v>27960.954000000005</v>
      </c>
    </row>
    <row r="32" spans="1:12" x14ac:dyDescent="0.25">
      <c r="A32" t="s">
        <v>85</v>
      </c>
      <c r="B32" s="3">
        <v>2555</v>
      </c>
      <c r="C32" t="s">
        <v>86</v>
      </c>
      <c r="D32" t="s">
        <v>17</v>
      </c>
      <c r="E32">
        <v>96.9</v>
      </c>
      <c r="F32" t="s">
        <v>213</v>
      </c>
      <c r="G32">
        <v>0</v>
      </c>
      <c r="H32">
        <v>29.75</v>
      </c>
      <c r="I32">
        <v>2</v>
      </c>
      <c r="J32">
        <f>(Table1[[#This Row],[Monthly cost for data]]*Table1[[#This Row],[Number of hotspots]])*12</f>
        <v>714</v>
      </c>
      <c r="K32" s="6">
        <f>Table1[[#This Row],[Service Area Population]]/1000</f>
        <v>2.5550000000000002</v>
      </c>
      <c r="L32" s="7">
        <f>(Table1[[#This Row],[Number of hotspots ideal]]*Table1[[#This Row],[Monthly cost for data]])*12</f>
        <v>912.13499999999999</v>
      </c>
    </row>
    <row r="33" spans="1:12" x14ac:dyDescent="0.25">
      <c r="A33" t="s">
        <v>87</v>
      </c>
      <c r="B33" s="3">
        <v>2168</v>
      </c>
      <c r="C33" t="s">
        <v>88</v>
      </c>
      <c r="D33" t="s">
        <v>89</v>
      </c>
      <c r="E33">
        <v>94.8</v>
      </c>
      <c r="F33" t="s">
        <v>213</v>
      </c>
      <c r="G33">
        <v>0</v>
      </c>
      <c r="H33">
        <v>29.75</v>
      </c>
      <c r="I33">
        <v>2</v>
      </c>
      <c r="J33">
        <f>(Table1[[#This Row],[Monthly cost for data]]*Table1[[#This Row],[Number of hotspots]])*12</f>
        <v>714</v>
      </c>
      <c r="K33" s="6">
        <f>Table1[[#This Row],[Service Area Population]]/1000</f>
        <v>2.1680000000000001</v>
      </c>
      <c r="L33" s="7">
        <v>714</v>
      </c>
    </row>
    <row r="34" spans="1:12" x14ac:dyDescent="0.25">
      <c r="A34" t="s">
        <v>90</v>
      </c>
      <c r="B34" s="3">
        <v>16096</v>
      </c>
      <c r="C34" t="s">
        <v>91</v>
      </c>
      <c r="D34" t="s">
        <v>92</v>
      </c>
      <c r="E34">
        <v>96.3</v>
      </c>
      <c r="F34" t="s">
        <v>212</v>
      </c>
      <c r="G34">
        <v>0</v>
      </c>
      <c r="H34">
        <v>29.75</v>
      </c>
      <c r="I34">
        <v>2</v>
      </c>
      <c r="J34">
        <f>(Table1[[#This Row],[Monthly cost for data]]*Table1[[#This Row],[Number of hotspots]])*12</f>
        <v>714</v>
      </c>
      <c r="K34" s="6">
        <f>Table1[[#This Row],[Service Area Population]]/1000</f>
        <v>16.096</v>
      </c>
      <c r="L34" s="7">
        <f>(Table1[[#This Row],[Number of hotspots ideal]]*Table1[[#This Row],[Monthly cost for data]])*12</f>
        <v>5746.2719999999999</v>
      </c>
    </row>
    <row r="35" spans="1:12" x14ac:dyDescent="0.25">
      <c r="A35" t="s">
        <v>93</v>
      </c>
      <c r="B35" s="3">
        <v>9298</v>
      </c>
      <c r="C35" t="s">
        <v>94</v>
      </c>
      <c r="D35" t="s">
        <v>95</v>
      </c>
      <c r="E35">
        <v>78.900000000000006</v>
      </c>
      <c r="F35" t="s">
        <v>213</v>
      </c>
      <c r="G35">
        <v>0</v>
      </c>
      <c r="H35">
        <v>29.75</v>
      </c>
      <c r="I35">
        <v>2</v>
      </c>
      <c r="J35">
        <f>(Table1[[#This Row],[Monthly cost for data]]*Table1[[#This Row],[Number of hotspots]])*12</f>
        <v>714</v>
      </c>
      <c r="K35" s="6">
        <f>Table1[[#This Row],[Service Area Population]]/1000</f>
        <v>9.298</v>
      </c>
      <c r="L35" s="7">
        <f>(Table1[[#This Row],[Number of hotspots ideal]]*Table1[[#This Row],[Monthly cost for data]])*12</f>
        <v>3319.386</v>
      </c>
    </row>
    <row r="36" spans="1:12" x14ac:dyDescent="0.25">
      <c r="A36" t="s">
        <v>96</v>
      </c>
      <c r="B36" s="3">
        <v>1743</v>
      </c>
      <c r="C36" t="s">
        <v>97</v>
      </c>
      <c r="D36" t="s">
        <v>98</v>
      </c>
      <c r="E36">
        <v>38</v>
      </c>
      <c r="F36" t="s">
        <v>214</v>
      </c>
      <c r="G36">
        <v>0</v>
      </c>
      <c r="H36">
        <v>29.75</v>
      </c>
      <c r="I36">
        <v>2</v>
      </c>
      <c r="J36">
        <f>(Table1[[#This Row],[Monthly cost for data]]*Table1[[#This Row],[Number of hotspots]])*12</f>
        <v>714</v>
      </c>
      <c r="K36" s="6">
        <f>Table1[[#This Row],[Service Area Population]]/1000</f>
        <v>1.7430000000000001</v>
      </c>
      <c r="L36" s="7">
        <v>714</v>
      </c>
    </row>
    <row r="37" spans="1:12" x14ac:dyDescent="0.25">
      <c r="A37" t="s">
        <v>99</v>
      </c>
      <c r="B37" s="3">
        <v>84571</v>
      </c>
      <c r="C37" t="s">
        <v>100</v>
      </c>
      <c r="D37" t="s">
        <v>101</v>
      </c>
      <c r="E37">
        <v>95.6</v>
      </c>
      <c r="F37" t="s">
        <v>212</v>
      </c>
      <c r="G37">
        <v>0</v>
      </c>
      <c r="H37">
        <v>29.75</v>
      </c>
      <c r="I37">
        <v>2</v>
      </c>
      <c r="J37">
        <f>(Table1[[#This Row],[Monthly cost for data]]*Table1[[#This Row],[Number of hotspots]])*12</f>
        <v>714</v>
      </c>
      <c r="K37" s="6">
        <f>Table1[[#This Row],[Service Area Population]]/1000</f>
        <v>84.570999999999998</v>
      </c>
      <c r="L37" s="7">
        <f>(Table1[[#This Row],[Number of hotspots ideal]]*Table1[[#This Row],[Monthly cost for data]])*12</f>
        <v>30191.847000000002</v>
      </c>
    </row>
    <row r="38" spans="1:12" x14ac:dyDescent="0.25">
      <c r="A38" t="s">
        <v>102</v>
      </c>
      <c r="B38" s="3">
        <v>5713</v>
      </c>
      <c r="C38" t="s">
        <v>103</v>
      </c>
      <c r="D38" t="s">
        <v>104</v>
      </c>
      <c r="E38">
        <v>46</v>
      </c>
      <c r="F38" t="s">
        <v>212</v>
      </c>
      <c r="G38">
        <v>0</v>
      </c>
      <c r="H38">
        <v>29.75</v>
      </c>
      <c r="I38">
        <v>2</v>
      </c>
      <c r="J38">
        <f>(Table1[[#This Row],[Monthly cost for data]]*Table1[[#This Row],[Number of hotspots]])*12</f>
        <v>714</v>
      </c>
      <c r="K38" s="6">
        <f>Table1[[#This Row],[Service Area Population]]/1000</f>
        <v>5.7130000000000001</v>
      </c>
      <c r="L38" s="7">
        <f>(Table1[[#This Row],[Number of hotspots ideal]]*Table1[[#This Row],[Monthly cost for data]])*12</f>
        <v>2039.5409999999999</v>
      </c>
    </row>
    <row r="39" spans="1:12" x14ac:dyDescent="0.25">
      <c r="A39" t="s">
        <v>105</v>
      </c>
      <c r="B39" s="3">
        <v>2464</v>
      </c>
      <c r="C39" t="s">
        <v>106</v>
      </c>
      <c r="D39" t="s">
        <v>22</v>
      </c>
      <c r="E39">
        <v>37.200000000000003</v>
      </c>
      <c r="F39" t="s">
        <v>212</v>
      </c>
      <c r="G39">
        <v>0</v>
      </c>
      <c r="H39">
        <v>29.75</v>
      </c>
      <c r="I39">
        <v>2</v>
      </c>
      <c r="J39">
        <f>(Table1[[#This Row],[Monthly cost for data]]*Table1[[#This Row],[Number of hotspots]])*12</f>
        <v>714</v>
      </c>
      <c r="K39" s="6">
        <f>Table1[[#This Row],[Service Area Population]]/1000</f>
        <v>2.464</v>
      </c>
      <c r="L39" s="7">
        <v>714</v>
      </c>
    </row>
    <row r="40" spans="1:12" x14ac:dyDescent="0.25">
      <c r="A40" t="s">
        <v>107</v>
      </c>
      <c r="B40" s="3">
        <v>2072</v>
      </c>
      <c r="C40" t="s">
        <v>108</v>
      </c>
      <c r="D40" t="s">
        <v>109</v>
      </c>
      <c r="E40">
        <v>82.6</v>
      </c>
      <c r="F40" t="s">
        <v>212</v>
      </c>
      <c r="G40">
        <v>0</v>
      </c>
      <c r="H40">
        <v>29.75</v>
      </c>
      <c r="I40">
        <v>2</v>
      </c>
      <c r="J40">
        <f>(Table1[[#This Row],[Monthly cost for data]]*Table1[[#This Row],[Number of hotspots]])*12</f>
        <v>714</v>
      </c>
      <c r="K40" s="6">
        <f>Table1[[#This Row],[Service Area Population]]/1000</f>
        <v>2.0720000000000001</v>
      </c>
      <c r="L40" s="7">
        <v>714</v>
      </c>
    </row>
    <row r="41" spans="1:12" x14ac:dyDescent="0.25">
      <c r="A41" t="s">
        <v>110</v>
      </c>
      <c r="B41" s="3">
        <v>6718</v>
      </c>
      <c r="C41" t="s">
        <v>111</v>
      </c>
      <c r="D41" t="s">
        <v>11</v>
      </c>
      <c r="E41">
        <v>95.3</v>
      </c>
      <c r="F41" t="s">
        <v>214</v>
      </c>
      <c r="G41">
        <v>0</v>
      </c>
      <c r="H41">
        <v>29.75</v>
      </c>
      <c r="I41">
        <v>2</v>
      </c>
      <c r="J41">
        <f>(Table1[[#This Row],[Monthly cost for data]]*Table1[[#This Row],[Number of hotspots]])*12</f>
        <v>714</v>
      </c>
      <c r="K41" s="6">
        <f>Table1[[#This Row],[Service Area Population]]/1000</f>
        <v>6.718</v>
      </c>
      <c r="L41" s="7">
        <f>(Table1[[#This Row],[Number of hotspots ideal]]*Table1[[#This Row],[Monthly cost for data]])*12</f>
        <v>2398.326</v>
      </c>
    </row>
    <row r="42" spans="1:12" x14ac:dyDescent="0.25">
      <c r="A42" t="s">
        <v>112</v>
      </c>
      <c r="B42" s="3">
        <v>63395</v>
      </c>
      <c r="C42" t="s">
        <v>113</v>
      </c>
      <c r="D42" t="s">
        <v>114</v>
      </c>
      <c r="E42">
        <v>86.5</v>
      </c>
      <c r="F42" t="s">
        <v>212</v>
      </c>
      <c r="G42">
        <v>0</v>
      </c>
      <c r="H42">
        <v>29.75</v>
      </c>
      <c r="I42">
        <v>2</v>
      </c>
      <c r="J42">
        <f>(Table1[[#This Row],[Monthly cost for data]]*Table1[[#This Row],[Number of hotspots]])*12</f>
        <v>714</v>
      </c>
      <c r="K42" s="6">
        <f>Table1[[#This Row],[Service Area Population]]/1000</f>
        <v>63.395000000000003</v>
      </c>
      <c r="L42" s="7">
        <f>(Table1[[#This Row],[Number of hotspots ideal]]*Table1[[#This Row],[Monthly cost for data]])*12</f>
        <v>22632.014999999999</v>
      </c>
    </row>
    <row r="43" spans="1:12" x14ac:dyDescent="0.25">
      <c r="A43" t="s">
        <v>115</v>
      </c>
      <c r="B43" s="3">
        <v>10025</v>
      </c>
      <c r="C43" t="s">
        <v>116</v>
      </c>
      <c r="D43" t="s">
        <v>48</v>
      </c>
      <c r="E43">
        <v>85</v>
      </c>
      <c r="F43" t="s">
        <v>212</v>
      </c>
      <c r="G43">
        <v>0</v>
      </c>
      <c r="H43">
        <v>29.75</v>
      </c>
      <c r="I43">
        <v>2</v>
      </c>
      <c r="J43">
        <f>(Table1[[#This Row],[Monthly cost for data]]*Table1[[#This Row],[Number of hotspots]])*12</f>
        <v>714</v>
      </c>
      <c r="K43" s="6">
        <f>Table1[[#This Row],[Service Area Population]]/1000</f>
        <v>10.025</v>
      </c>
      <c r="L43" s="7">
        <f>(Table1[[#This Row],[Number of hotspots ideal]]*Table1[[#This Row],[Monthly cost for data]])*12</f>
        <v>3578.9250000000002</v>
      </c>
    </row>
    <row r="44" spans="1:12" x14ac:dyDescent="0.25">
      <c r="A44" t="s">
        <v>117</v>
      </c>
      <c r="B44" s="3">
        <v>2339</v>
      </c>
      <c r="C44" t="s">
        <v>118</v>
      </c>
      <c r="D44" t="s">
        <v>119</v>
      </c>
      <c r="E44">
        <v>84</v>
      </c>
      <c r="F44" t="s">
        <v>212</v>
      </c>
      <c r="G44">
        <v>0</v>
      </c>
      <c r="H44">
        <v>29.75</v>
      </c>
      <c r="I44">
        <v>2</v>
      </c>
      <c r="J44">
        <f>(Table1[[#This Row],[Monthly cost for data]]*Table1[[#This Row],[Number of hotspots]])*12</f>
        <v>714</v>
      </c>
      <c r="K44" s="6">
        <f>Table1[[#This Row],[Service Area Population]]/1000</f>
        <v>2.339</v>
      </c>
      <c r="L44" s="7">
        <v>714</v>
      </c>
    </row>
    <row r="45" spans="1:12" x14ac:dyDescent="0.25">
      <c r="A45" t="s">
        <v>120</v>
      </c>
      <c r="B45" s="3">
        <v>19687</v>
      </c>
      <c r="C45" t="s">
        <v>121</v>
      </c>
      <c r="D45" t="s">
        <v>122</v>
      </c>
      <c r="E45">
        <v>58.9</v>
      </c>
      <c r="F45" t="s">
        <v>212</v>
      </c>
      <c r="G45">
        <v>0</v>
      </c>
      <c r="H45">
        <v>29.75</v>
      </c>
      <c r="I45">
        <v>2</v>
      </c>
      <c r="J45">
        <f>(Table1[[#This Row],[Monthly cost for data]]*Table1[[#This Row],[Number of hotspots]])*12</f>
        <v>714</v>
      </c>
      <c r="K45" s="6">
        <f>Table1[[#This Row],[Service Area Population]]/1000</f>
        <v>19.687000000000001</v>
      </c>
      <c r="L45" s="7">
        <f>(Table1[[#This Row],[Number of hotspots ideal]]*Table1[[#This Row],[Monthly cost for data]])*12</f>
        <v>7028.259</v>
      </c>
    </row>
    <row r="46" spans="1:12" x14ac:dyDescent="0.25">
      <c r="A46" t="s">
        <v>123</v>
      </c>
      <c r="B46" s="3">
        <v>15636</v>
      </c>
      <c r="C46" t="s">
        <v>124</v>
      </c>
      <c r="D46" t="s">
        <v>125</v>
      </c>
      <c r="E46">
        <v>56.9</v>
      </c>
      <c r="F46" t="s">
        <v>212</v>
      </c>
      <c r="G46">
        <v>0</v>
      </c>
      <c r="H46">
        <v>29.75</v>
      </c>
      <c r="I46">
        <v>2</v>
      </c>
      <c r="J46">
        <f>(Table1[[#This Row],[Monthly cost for data]]*Table1[[#This Row],[Number of hotspots]])*12</f>
        <v>714</v>
      </c>
      <c r="K46" s="6">
        <f>Table1[[#This Row],[Service Area Population]]/1000</f>
        <v>15.635999999999999</v>
      </c>
      <c r="L46" s="7">
        <f>(Table1[[#This Row],[Number of hotspots ideal]]*Table1[[#This Row],[Monthly cost for data]])*12</f>
        <v>5582.0519999999997</v>
      </c>
    </row>
    <row r="47" spans="1:12" x14ac:dyDescent="0.25">
      <c r="A47" t="s">
        <v>126</v>
      </c>
      <c r="B47" s="3">
        <v>1177</v>
      </c>
      <c r="C47" t="s">
        <v>127</v>
      </c>
      <c r="D47" t="s">
        <v>128</v>
      </c>
      <c r="E47">
        <v>31.1</v>
      </c>
      <c r="F47" t="s">
        <v>212</v>
      </c>
      <c r="G47">
        <v>0</v>
      </c>
      <c r="H47">
        <v>29.75</v>
      </c>
      <c r="I47">
        <v>2</v>
      </c>
      <c r="J47">
        <f>(Table1[[#This Row],[Monthly cost for data]]*Table1[[#This Row],[Number of hotspots]])*12</f>
        <v>714</v>
      </c>
      <c r="K47" s="6">
        <v>2</v>
      </c>
      <c r="L47" s="7">
        <f>(Table1[[#This Row],[Number of hotspots ideal]]*Table1[[#This Row],[Monthly cost for data]])*12</f>
        <v>714</v>
      </c>
    </row>
    <row r="48" spans="1:12" x14ac:dyDescent="0.25">
      <c r="A48" t="s">
        <v>129</v>
      </c>
      <c r="B48" s="3">
        <v>6792</v>
      </c>
      <c r="C48" t="s">
        <v>130</v>
      </c>
      <c r="D48" t="s">
        <v>2</v>
      </c>
      <c r="E48">
        <v>86.1</v>
      </c>
      <c r="F48" t="s">
        <v>212</v>
      </c>
      <c r="G48">
        <v>0</v>
      </c>
      <c r="H48">
        <v>29.75</v>
      </c>
      <c r="I48">
        <v>2</v>
      </c>
      <c r="J48">
        <f>(Table1[[#This Row],[Monthly cost for data]]*Table1[[#This Row],[Number of hotspots]])*12</f>
        <v>714</v>
      </c>
      <c r="K48" s="6">
        <f>Table1[[#This Row],[Service Area Population]]/1000</f>
        <v>6.7919999999999998</v>
      </c>
      <c r="L48" s="7">
        <f>(Table1[[#This Row],[Number of hotspots ideal]]*Table1[[#This Row],[Monthly cost for data]])*12</f>
        <v>2424.7439999999997</v>
      </c>
    </row>
    <row r="49" spans="1:12" x14ac:dyDescent="0.25">
      <c r="A49" t="s">
        <v>131</v>
      </c>
      <c r="B49" s="3">
        <v>1891</v>
      </c>
      <c r="C49" t="s">
        <v>132</v>
      </c>
      <c r="D49" t="s">
        <v>133</v>
      </c>
      <c r="E49">
        <v>98.5</v>
      </c>
      <c r="F49" t="s">
        <v>212</v>
      </c>
      <c r="G49">
        <v>0</v>
      </c>
      <c r="H49">
        <v>29.75</v>
      </c>
      <c r="I49">
        <v>2</v>
      </c>
      <c r="J49">
        <f>(Table1[[#This Row],[Monthly cost for data]]*Table1[[#This Row],[Number of hotspots]])*12</f>
        <v>714</v>
      </c>
      <c r="K49" s="6">
        <f>Table1[[#This Row],[Service Area Population]]/1000</f>
        <v>1.891</v>
      </c>
      <c r="L49" s="7">
        <v>714</v>
      </c>
    </row>
    <row r="50" spans="1:12" x14ac:dyDescent="0.25">
      <c r="A50" t="s">
        <v>134</v>
      </c>
      <c r="B50" s="3">
        <v>11699</v>
      </c>
      <c r="C50" t="s">
        <v>135</v>
      </c>
      <c r="D50" t="s">
        <v>136</v>
      </c>
      <c r="E50">
        <v>92.7</v>
      </c>
      <c r="F50" t="s">
        <v>212</v>
      </c>
      <c r="G50">
        <v>0</v>
      </c>
      <c r="H50">
        <v>29.75</v>
      </c>
      <c r="I50">
        <v>2</v>
      </c>
      <c r="J50">
        <f>(Table1[[#This Row],[Monthly cost for data]]*Table1[[#This Row],[Number of hotspots]])*12</f>
        <v>714</v>
      </c>
      <c r="K50" s="6">
        <f>Table1[[#This Row],[Service Area Population]]/1000</f>
        <v>11.699</v>
      </c>
      <c r="L50" s="7">
        <f>(Table1[[#This Row],[Number of hotspots ideal]]*Table1[[#This Row],[Monthly cost for data]])*12</f>
        <v>4176.5429999999997</v>
      </c>
    </row>
    <row r="51" spans="1:12" x14ac:dyDescent="0.25">
      <c r="A51" t="s">
        <v>137</v>
      </c>
      <c r="B51" s="3">
        <v>4223</v>
      </c>
      <c r="C51" t="s">
        <v>138</v>
      </c>
      <c r="D51" t="s">
        <v>139</v>
      </c>
      <c r="E51">
        <v>38.6</v>
      </c>
      <c r="F51" t="s">
        <v>213</v>
      </c>
      <c r="G51">
        <v>0</v>
      </c>
      <c r="H51">
        <v>29.75</v>
      </c>
      <c r="I51">
        <v>2</v>
      </c>
      <c r="J51">
        <f>(Table1[[#This Row],[Monthly cost for data]]*Table1[[#This Row],[Number of hotspots]])*12</f>
        <v>714</v>
      </c>
      <c r="K51" s="6">
        <f>Table1[[#This Row],[Service Area Population]]/1000</f>
        <v>4.2229999999999999</v>
      </c>
      <c r="L51" s="7">
        <f>(Table1[[#This Row],[Number of hotspots ideal]]*Table1[[#This Row],[Monthly cost for data]])*12</f>
        <v>1507.6109999999999</v>
      </c>
    </row>
    <row r="52" spans="1:12" x14ac:dyDescent="0.25">
      <c r="A52" t="s">
        <v>140</v>
      </c>
      <c r="B52" s="3">
        <v>109299</v>
      </c>
      <c r="C52" t="s">
        <v>141</v>
      </c>
      <c r="D52" t="s">
        <v>141</v>
      </c>
      <c r="E52">
        <v>91.6</v>
      </c>
      <c r="F52" t="s">
        <v>212</v>
      </c>
      <c r="G52">
        <v>0</v>
      </c>
      <c r="H52">
        <v>29.75</v>
      </c>
      <c r="I52">
        <v>2</v>
      </c>
      <c r="J52">
        <f>(Table1[[#This Row],[Monthly cost for data]]*Table1[[#This Row],[Number of hotspots]])*12</f>
        <v>714</v>
      </c>
      <c r="K52" s="6">
        <f>Table1[[#This Row],[Service Area Population]]/1000</f>
        <v>109.29900000000001</v>
      </c>
      <c r="L52" s="7">
        <f>(Table1[[#This Row],[Number of hotspots ideal]]*Table1[[#This Row],[Monthly cost for data]])*12</f>
        <v>39019.743000000002</v>
      </c>
    </row>
    <row r="53" spans="1:12" x14ac:dyDescent="0.25">
      <c r="A53" t="s">
        <v>217</v>
      </c>
      <c r="B53" s="3">
        <v>495</v>
      </c>
      <c r="C53" t="s">
        <v>67</v>
      </c>
      <c r="D53" t="s">
        <v>48</v>
      </c>
      <c r="E53">
        <v>85</v>
      </c>
      <c r="F53" t="s">
        <v>212</v>
      </c>
      <c r="G53">
        <v>0</v>
      </c>
      <c r="H53">
        <v>29.75</v>
      </c>
      <c r="I53">
        <v>2</v>
      </c>
      <c r="J53">
        <f>(Table1[[#This Row],[Monthly cost for data]]*Table1[[#This Row],[Number of hotspots]])*12</f>
        <v>714</v>
      </c>
      <c r="K53" s="6">
        <f>2</f>
        <v>2</v>
      </c>
      <c r="L53" s="7">
        <f>(Table1[[#This Row],[Number of hotspots ideal]]*Table1[[#This Row],[Monthly cost for data]])*12</f>
        <v>714</v>
      </c>
    </row>
    <row r="54" spans="1:12" x14ac:dyDescent="0.25">
      <c r="A54" t="s">
        <v>142</v>
      </c>
      <c r="B54" s="3">
        <v>5693</v>
      </c>
      <c r="C54" t="s">
        <v>143</v>
      </c>
      <c r="D54" t="s">
        <v>104</v>
      </c>
      <c r="E54">
        <v>46</v>
      </c>
      <c r="F54" t="s">
        <v>213</v>
      </c>
      <c r="G54">
        <v>0</v>
      </c>
      <c r="H54">
        <v>29.75</v>
      </c>
      <c r="I54">
        <v>2</v>
      </c>
      <c r="J54">
        <f>(Table1[[#This Row],[Monthly cost for data]]*Table1[[#This Row],[Number of hotspots]])*12</f>
        <v>714</v>
      </c>
      <c r="K54" s="6">
        <f>Table1[[#This Row],[Service Area Population]]/1000</f>
        <v>5.6929999999999996</v>
      </c>
      <c r="L54" s="7">
        <f>(Table1[[#This Row],[Number of hotspots ideal]]*Table1[[#This Row],[Monthly cost for data]])*12</f>
        <v>2032.4009999999998</v>
      </c>
    </row>
    <row r="55" spans="1:12" x14ac:dyDescent="0.25">
      <c r="A55" t="s">
        <v>144</v>
      </c>
      <c r="B55" s="3">
        <v>11105</v>
      </c>
      <c r="C55" t="s">
        <v>145</v>
      </c>
      <c r="D55" t="s">
        <v>146</v>
      </c>
      <c r="E55">
        <v>75.8</v>
      </c>
      <c r="F55" t="s">
        <v>212</v>
      </c>
      <c r="G55">
        <v>0</v>
      </c>
      <c r="H55">
        <v>29.75</v>
      </c>
      <c r="I55">
        <v>2</v>
      </c>
      <c r="J55">
        <f>(Table1[[#This Row],[Monthly cost for data]]*Table1[[#This Row],[Number of hotspots]])*12</f>
        <v>714</v>
      </c>
      <c r="K55" s="6">
        <f>Table1[[#This Row],[Service Area Population]]/1000</f>
        <v>11.105</v>
      </c>
      <c r="L55" s="7">
        <f>(Table1[[#This Row],[Number of hotspots ideal]]*Table1[[#This Row],[Monthly cost for data]])*12</f>
        <v>3964.4850000000006</v>
      </c>
    </row>
    <row r="56" spans="1:12" x14ac:dyDescent="0.25">
      <c r="A56" t="s">
        <v>147</v>
      </c>
      <c r="B56" s="3">
        <v>10283</v>
      </c>
      <c r="C56" t="s">
        <v>148</v>
      </c>
      <c r="D56" t="s">
        <v>14</v>
      </c>
      <c r="E56">
        <v>47.8</v>
      </c>
      <c r="F56" t="s">
        <v>212</v>
      </c>
      <c r="G56">
        <v>0</v>
      </c>
      <c r="H56">
        <v>29.75</v>
      </c>
      <c r="I56">
        <v>2</v>
      </c>
      <c r="J56">
        <f>(Table1[[#This Row],[Monthly cost for data]]*Table1[[#This Row],[Number of hotspots]])*12</f>
        <v>714</v>
      </c>
      <c r="K56" s="6">
        <f>Table1[[#This Row],[Service Area Population]]/1000</f>
        <v>10.282999999999999</v>
      </c>
      <c r="L56" s="7">
        <f>(Table1[[#This Row],[Number of hotspots ideal]]*Table1[[#This Row],[Monthly cost for data]])*12</f>
        <v>3671.0309999999999</v>
      </c>
    </row>
    <row r="57" spans="1:12" x14ac:dyDescent="0.25">
      <c r="A57" t="s">
        <v>149</v>
      </c>
      <c r="B57" s="3">
        <v>494</v>
      </c>
      <c r="C57" t="s">
        <v>150</v>
      </c>
      <c r="D57" t="s">
        <v>151</v>
      </c>
      <c r="E57">
        <v>42.3</v>
      </c>
      <c r="F57" t="s">
        <v>213</v>
      </c>
      <c r="G57">
        <v>0</v>
      </c>
      <c r="H57">
        <v>29.75</v>
      </c>
      <c r="I57">
        <v>2</v>
      </c>
      <c r="J57">
        <f>(Table1[[#This Row],[Monthly cost for data]]*Table1[[#This Row],[Number of hotspots]])*12</f>
        <v>714</v>
      </c>
      <c r="K57" s="6">
        <v>2</v>
      </c>
      <c r="L57" s="7">
        <f>(Table1[[#This Row],[Number of hotspots ideal]]*Table1[[#This Row],[Monthly cost for data]])*12</f>
        <v>714</v>
      </c>
    </row>
    <row r="58" spans="1:12" x14ac:dyDescent="0.25">
      <c r="A58" t="s">
        <v>152</v>
      </c>
      <c r="B58" s="3">
        <v>1332</v>
      </c>
      <c r="C58" t="s">
        <v>153</v>
      </c>
      <c r="D58" t="s">
        <v>56</v>
      </c>
      <c r="E58">
        <v>31.8</v>
      </c>
      <c r="F58" t="s">
        <v>212</v>
      </c>
      <c r="G58">
        <v>0</v>
      </c>
      <c r="H58">
        <v>29.75</v>
      </c>
      <c r="I58">
        <v>2</v>
      </c>
      <c r="J58">
        <f>(Table1[[#This Row],[Monthly cost for data]]*Table1[[#This Row],[Number of hotspots]])*12</f>
        <v>714</v>
      </c>
      <c r="K58" s="6">
        <v>2</v>
      </c>
      <c r="L58" s="7">
        <f>(Table1[[#This Row],[Number of hotspots ideal]]*Table1[[#This Row],[Monthly cost for data]])*12</f>
        <v>714</v>
      </c>
    </row>
    <row r="59" spans="1:12" x14ac:dyDescent="0.25">
      <c r="A59" t="s">
        <v>154</v>
      </c>
      <c r="B59" s="3">
        <v>4253</v>
      </c>
      <c r="C59" t="s">
        <v>155</v>
      </c>
      <c r="D59" t="s">
        <v>156</v>
      </c>
      <c r="E59">
        <v>84.1</v>
      </c>
      <c r="F59" t="s">
        <v>213</v>
      </c>
      <c r="G59">
        <v>0</v>
      </c>
      <c r="H59">
        <v>29.75</v>
      </c>
      <c r="I59">
        <v>2</v>
      </c>
      <c r="J59">
        <f>(Table1[[#This Row],[Monthly cost for data]]*Table1[[#This Row],[Number of hotspots]])*12</f>
        <v>714</v>
      </c>
      <c r="K59" s="6">
        <f>Table1[[#This Row],[Service Area Population]]/1000</f>
        <v>4.2530000000000001</v>
      </c>
      <c r="L59" s="7">
        <f>(Table1[[#This Row],[Number of hotspots ideal]]*Table1[[#This Row],[Monthly cost for data]])*12</f>
        <v>1518.3210000000001</v>
      </c>
    </row>
    <row r="60" spans="1:12" x14ac:dyDescent="0.25">
      <c r="A60" t="s">
        <v>157</v>
      </c>
      <c r="B60" s="3">
        <v>4532</v>
      </c>
      <c r="C60" t="s">
        <v>158</v>
      </c>
      <c r="D60" t="s">
        <v>159</v>
      </c>
      <c r="E60">
        <v>33.5</v>
      </c>
      <c r="F60" t="s">
        <v>212</v>
      </c>
      <c r="G60">
        <v>0</v>
      </c>
      <c r="H60">
        <v>29.75</v>
      </c>
      <c r="I60">
        <v>2</v>
      </c>
      <c r="J60">
        <f>(Table1[[#This Row],[Monthly cost for data]]*Table1[[#This Row],[Number of hotspots]])*12</f>
        <v>714</v>
      </c>
      <c r="K60" s="6">
        <f>Table1[[#This Row],[Service Area Population]]/1000</f>
        <v>4.532</v>
      </c>
      <c r="L60" s="7">
        <f>(Table1[[#This Row],[Number of hotspots ideal]]*Table1[[#This Row],[Monthly cost for data]])*12</f>
        <v>1617.924</v>
      </c>
    </row>
    <row r="61" spans="1:12" x14ac:dyDescent="0.25">
      <c r="A61" t="s">
        <v>160</v>
      </c>
      <c r="B61" s="3">
        <v>1179</v>
      </c>
      <c r="C61" t="s">
        <v>161</v>
      </c>
      <c r="D61" t="s">
        <v>162</v>
      </c>
      <c r="E61">
        <v>61.5</v>
      </c>
      <c r="F61" t="s">
        <v>212</v>
      </c>
      <c r="G61">
        <v>0</v>
      </c>
      <c r="H61">
        <v>29.75</v>
      </c>
      <c r="I61">
        <v>2</v>
      </c>
      <c r="J61">
        <f>(Table1[[#This Row],[Monthly cost for data]]*Table1[[#This Row],[Number of hotspots]])*12</f>
        <v>714</v>
      </c>
      <c r="K61" s="6">
        <v>2</v>
      </c>
      <c r="L61" s="7">
        <f>(Table1[[#This Row],[Number of hotspots ideal]]*Table1[[#This Row],[Monthly cost for data]])*12</f>
        <v>714</v>
      </c>
    </row>
    <row r="62" spans="1:12" x14ac:dyDescent="0.25">
      <c r="A62" t="s">
        <v>163</v>
      </c>
      <c r="B62" s="3">
        <v>1918</v>
      </c>
      <c r="C62" t="s">
        <v>164</v>
      </c>
      <c r="D62" t="s">
        <v>159</v>
      </c>
      <c r="E62">
        <v>33.5</v>
      </c>
      <c r="F62" t="s">
        <v>213</v>
      </c>
      <c r="G62">
        <v>0</v>
      </c>
      <c r="H62">
        <v>29.75</v>
      </c>
      <c r="I62">
        <v>2</v>
      </c>
      <c r="J62">
        <f>(Table1[[#This Row],[Monthly cost for data]]*Table1[[#This Row],[Number of hotspots]])*12</f>
        <v>714</v>
      </c>
      <c r="K62" s="6">
        <f>Table1[[#This Row],[Service Area Population]]/1000</f>
        <v>1.9179999999999999</v>
      </c>
      <c r="L62" s="7">
        <v>714</v>
      </c>
    </row>
    <row r="63" spans="1:12" x14ac:dyDescent="0.25">
      <c r="A63" t="s">
        <v>165</v>
      </c>
      <c r="B63" s="3">
        <v>5144</v>
      </c>
      <c r="C63" t="s">
        <v>166</v>
      </c>
      <c r="D63" t="s">
        <v>22</v>
      </c>
      <c r="E63">
        <v>37.200000000000003</v>
      </c>
      <c r="F63" t="s">
        <v>212</v>
      </c>
      <c r="G63">
        <v>0</v>
      </c>
      <c r="H63">
        <v>29.75</v>
      </c>
      <c r="I63">
        <v>2</v>
      </c>
      <c r="J63">
        <f>(Table1[[#This Row],[Monthly cost for data]]*Table1[[#This Row],[Number of hotspots]])*12</f>
        <v>714</v>
      </c>
      <c r="K63" s="6">
        <f>Table1[[#This Row],[Service Area Population]]/1000</f>
        <v>5.1440000000000001</v>
      </c>
      <c r="L63" s="7">
        <f>(Table1[[#This Row],[Number of hotspots ideal]]*Table1[[#This Row],[Monthly cost for data]])*12</f>
        <v>1836.4079999999999</v>
      </c>
    </row>
    <row r="64" spans="1:12" x14ac:dyDescent="0.25">
      <c r="A64" t="s">
        <v>167</v>
      </c>
      <c r="B64" s="3">
        <v>8645</v>
      </c>
      <c r="C64" t="s">
        <v>168</v>
      </c>
      <c r="D64" t="s">
        <v>146</v>
      </c>
      <c r="E64">
        <v>75.8</v>
      </c>
      <c r="F64" t="s">
        <v>212</v>
      </c>
      <c r="G64">
        <v>0</v>
      </c>
      <c r="H64">
        <v>29.75</v>
      </c>
      <c r="I64">
        <v>2</v>
      </c>
      <c r="J64">
        <f>(Table1[[#This Row],[Monthly cost for data]]*Table1[[#This Row],[Number of hotspots]])*12</f>
        <v>714</v>
      </c>
      <c r="K64" s="6">
        <f>Table1[[#This Row],[Service Area Population]]/1000</f>
        <v>8.6449999999999996</v>
      </c>
      <c r="L64" s="7">
        <f>(Table1[[#This Row],[Number of hotspots ideal]]*Table1[[#This Row],[Monthly cost for data]])*12</f>
        <v>3086.2649999999994</v>
      </c>
    </row>
    <row r="65" spans="1:12" x14ac:dyDescent="0.25">
      <c r="A65" t="s">
        <v>169</v>
      </c>
      <c r="B65" s="3">
        <v>10425</v>
      </c>
      <c r="C65" t="s">
        <v>170</v>
      </c>
      <c r="D65" t="s">
        <v>171</v>
      </c>
      <c r="E65">
        <v>73.900000000000006</v>
      </c>
      <c r="F65" t="s">
        <v>212</v>
      </c>
      <c r="G65">
        <v>0</v>
      </c>
      <c r="H65">
        <v>29.75</v>
      </c>
      <c r="I65">
        <v>2</v>
      </c>
      <c r="J65">
        <f>(Table1[[#This Row],[Monthly cost for data]]*Table1[[#This Row],[Number of hotspots]])*12</f>
        <v>714</v>
      </c>
      <c r="K65" s="6">
        <f>Table1[[#This Row],[Service Area Population]]/1000</f>
        <v>10.425000000000001</v>
      </c>
      <c r="L65" s="7">
        <f>(Table1[[#This Row],[Number of hotspots ideal]]*Table1[[#This Row],[Monthly cost for data]])*12</f>
        <v>3721.7250000000004</v>
      </c>
    </row>
    <row r="66" spans="1:12" x14ac:dyDescent="0.25">
      <c r="A66" t="s">
        <v>172</v>
      </c>
      <c r="B66" s="3">
        <v>9233</v>
      </c>
      <c r="C66" t="s">
        <v>173</v>
      </c>
      <c r="D66" t="s">
        <v>174</v>
      </c>
      <c r="E66">
        <v>45.7</v>
      </c>
      <c r="F66" t="s">
        <v>212</v>
      </c>
      <c r="G66">
        <v>0</v>
      </c>
      <c r="H66">
        <v>29.75</v>
      </c>
      <c r="I66">
        <v>2</v>
      </c>
      <c r="J66">
        <f>(Table1[[#This Row],[Monthly cost for data]]*Table1[[#This Row],[Number of hotspots]])*12</f>
        <v>714</v>
      </c>
      <c r="K66" s="6">
        <f>Table1[[#This Row],[Service Area Population]]/1000</f>
        <v>9.2330000000000005</v>
      </c>
      <c r="L66" s="7">
        <f>(Table1[[#This Row],[Number of hotspots ideal]]*Table1[[#This Row],[Monthly cost for data]])*12</f>
        <v>3296.1810000000005</v>
      </c>
    </row>
    <row r="67" spans="1:12" x14ac:dyDescent="0.25">
      <c r="A67" t="s">
        <v>175</v>
      </c>
      <c r="B67" s="3">
        <v>4538</v>
      </c>
      <c r="C67" t="s">
        <v>176</v>
      </c>
      <c r="D67" t="s">
        <v>177</v>
      </c>
      <c r="E67">
        <v>52.3</v>
      </c>
      <c r="F67" t="s">
        <v>212</v>
      </c>
      <c r="G67">
        <v>0</v>
      </c>
      <c r="H67">
        <v>29.75</v>
      </c>
      <c r="I67">
        <v>2</v>
      </c>
      <c r="J67">
        <f>(Table1[[#This Row],[Monthly cost for data]]*Table1[[#This Row],[Number of hotspots]])*12</f>
        <v>714</v>
      </c>
      <c r="K67" s="6">
        <f>Table1[[#This Row],[Service Area Population]]/1000</f>
        <v>4.5380000000000003</v>
      </c>
      <c r="L67" s="7">
        <f>(Table1[[#This Row],[Number of hotspots ideal]]*Table1[[#This Row],[Monthly cost for data]])*12</f>
        <v>1620.0660000000003</v>
      </c>
    </row>
    <row r="68" spans="1:12" x14ac:dyDescent="0.25">
      <c r="A68" t="s">
        <v>178</v>
      </c>
      <c r="B68" s="3">
        <v>3384</v>
      </c>
      <c r="C68" t="s">
        <v>179</v>
      </c>
      <c r="D68" t="s">
        <v>180</v>
      </c>
      <c r="E68">
        <v>86.4</v>
      </c>
      <c r="F68" t="s">
        <v>212</v>
      </c>
      <c r="G68">
        <v>0</v>
      </c>
      <c r="H68">
        <v>29.75</v>
      </c>
      <c r="I68">
        <v>2</v>
      </c>
      <c r="J68">
        <f>(Table1[[#This Row],[Monthly cost for data]]*Table1[[#This Row],[Number of hotspots]])*12</f>
        <v>714</v>
      </c>
      <c r="K68" s="6">
        <f>Table1[[#This Row],[Service Area Population]]/1000</f>
        <v>3.3839999999999999</v>
      </c>
      <c r="L68" s="7">
        <f>(Table1[[#This Row],[Number of hotspots ideal]]*Table1[[#This Row],[Monthly cost for data]])*12</f>
        <v>1208.088</v>
      </c>
    </row>
    <row r="69" spans="1:12" x14ac:dyDescent="0.25">
      <c r="A69" t="s">
        <v>181</v>
      </c>
      <c r="B69" s="3">
        <v>981</v>
      </c>
      <c r="C69" t="s">
        <v>180</v>
      </c>
      <c r="D69" t="s">
        <v>128</v>
      </c>
      <c r="E69">
        <v>31.1</v>
      </c>
      <c r="F69" t="s">
        <v>213</v>
      </c>
      <c r="G69">
        <v>0</v>
      </c>
      <c r="H69">
        <v>29.75</v>
      </c>
      <c r="I69">
        <v>2</v>
      </c>
      <c r="J69">
        <f>(Table1[[#This Row],[Monthly cost for data]]*Table1[[#This Row],[Number of hotspots]])*12</f>
        <v>714</v>
      </c>
      <c r="K69" s="6">
        <v>2</v>
      </c>
      <c r="L69" s="7">
        <f>(Table1[[#This Row],[Number of hotspots ideal]]*Table1[[#This Row],[Monthly cost for data]])*12</f>
        <v>714</v>
      </c>
    </row>
    <row r="70" spans="1:12" x14ac:dyDescent="0.25">
      <c r="A70" t="s">
        <v>182</v>
      </c>
      <c r="B70" s="3">
        <v>9746</v>
      </c>
      <c r="C70" t="s">
        <v>183</v>
      </c>
      <c r="D70" t="s">
        <v>184</v>
      </c>
      <c r="E70">
        <v>86.2</v>
      </c>
      <c r="F70" t="s">
        <v>212</v>
      </c>
      <c r="G70">
        <v>0</v>
      </c>
      <c r="H70">
        <v>29.75</v>
      </c>
      <c r="I70">
        <v>2</v>
      </c>
      <c r="J70">
        <f>(Table1[[#This Row],[Monthly cost for data]]*Table1[[#This Row],[Number of hotspots]])*12</f>
        <v>714</v>
      </c>
      <c r="K70" s="6">
        <f>Table1[[#This Row],[Service Area Population]]/1000</f>
        <v>9.7460000000000004</v>
      </c>
      <c r="L70" s="7">
        <f>(Table1[[#This Row],[Number of hotspots ideal]]*Table1[[#This Row],[Monthly cost for data]])*12</f>
        <v>3479.3220000000001</v>
      </c>
    </row>
    <row r="71" spans="1:12" x14ac:dyDescent="0.25">
      <c r="A71" t="s">
        <v>185</v>
      </c>
      <c r="B71" s="3">
        <v>8996</v>
      </c>
      <c r="C71" t="s">
        <v>186</v>
      </c>
      <c r="D71" t="s">
        <v>146</v>
      </c>
      <c r="E71">
        <v>75.8</v>
      </c>
      <c r="F71" t="s">
        <v>212</v>
      </c>
      <c r="G71">
        <v>0</v>
      </c>
      <c r="H71">
        <v>29.75</v>
      </c>
      <c r="I71">
        <v>2</v>
      </c>
      <c r="J71">
        <f>(Table1[[#This Row],[Monthly cost for data]]*Table1[[#This Row],[Number of hotspots]])*12</f>
        <v>714</v>
      </c>
      <c r="K71" s="6">
        <f>Table1[[#This Row],[Service Area Population]]/1000</f>
        <v>8.9960000000000004</v>
      </c>
      <c r="L71" s="7">
        <f>(Table1[[#This Row],[Number of hotspots ideal]]*Table1[[#This Row],[Monthly cost for data]])*12</f>
        <v>3211.5720000000001</v>
      </c>
    </row>
    <row r="72" spans="1:12" x14ac:dyDescent="0.25">
      <c r="A72" t="s">
        <v>187</v>
      </c>
      <c r="B72" s="3">
        <v>9117</v>
      </c>
      <c r="C72" t="s">
        <v>188</v>
      </c>
      <c r="D72" t="s">
        <v>189</v>
      </c>
      <c r="E72">
        <v>62.9</v>
      </c>
      <c r="F72" t="s">
        <v>212</v>
      </c>
      <c r="G72">
        <v>0</v>
      </c>
      <c r="H72">
        <v>29.75</v>
      </c>
      <c r="I72">
        <v>2</v>
      </c>
      <c r="J72">
        <f>(Table1[[#This Row],[Monthly cost for data]]*Table1[[#This Row],[Number of hotspots]])*12</f>
        <v>714</v>
      </c>
      <c r="K72" s="6">
        <f>Table1[[#This Row],[Service Area Population]]/1000</f>
        <v>9.1170000000000009</v>
      </c>
      <c r="L72" s="7">
        <f>(Table1[[#This Row],[Number of hotspots ideal]]*Table1[[#This Row],[Monthly cost for data]])*12</f>
        <v>3254.7690000000002</v>
      </c>
    </row>
    <row r="73" spans="1:12" x14ac:dyDescent="0.25">
      <c r="A73" t="s">
        <v>190</v>
      </c>
      <c r="B73" s="3">
        <v>4963</v>
      </c>
      <c r="C73" t="s">
        <v>191</v>
      </c>
      <c r="D73" t="s">
        <v>159</v>
      </c>
      <c r="E73">
        <v>33.5</v>
      </c>
      <c r="F73" t="s">
        <v>213</v>
      </c>
      <c r="G73">
        <v>0</v>
      </c>
      <c r="H73">
        <v>29.75</v>
      </c>
      <c r="I73">
        <v>2</v>
      </c>
      <c r="J73">
        <f>(Table1[[#This Row],[Monthly cost for data]]*Table1[[#This Row],[Number of hotspots]])*12</f>
        <v>714</v>
      </c>
      <c r="K73" s="6">
        <f>Table1[[#This Row],[Service Area Population]]/1000</f>
        <v>4.9630000000000001</v>
      </c>
      <c r="L73" s="7">
        <f>(Table1[[#This Row],[Number of hotspots ideal]]*Table1[[#This Row],[Monthly cost for data]])*12</f>
        <v>1771.7909999999999</v>
      </c>
    </row>
    <row r="74" spans="1:12" x14ac:dyDescent="0.25">
      <c r="A74" t="s">
        <v>192</v>
      </c>
      <c r="B74" s="3">
        <v>4820</v>
      </c>
      <c r="C74" t="s">
        <v>193</v>
      </c>
      <c r="D74" t="s">
        <v>128</v>
      </c>
      <c r="E74">
        <v>31.1</v>
      </c>
      <c r="F74" t="s">
        <v>213</v>
      </c>
      <c r="G74">
        <v>0</v>
      </c>
      <c r="H74">
        <v>29.75</v>
      </c>
      <c r="I74">
        <v>2</v>
      </c>
      <c r="J74">
        <f>(Table1[[#This Row],[Monthly cost for data]]*Table1[[#This Row],[Number of hotspots]])*12</f>
        <v>714</v>
      </c>
      <c r="K74" s="6">
        <f>Table1[[#This Row],[Service Area Population]]/1000</f>
        <v>4.82</v>
      </c>
      <c r="L74" s="7">
        <f>(Table1[[#This Row],[Number of hotspots ideal]]*Table1[[#This Row],[Monthly cost for data]])*12</f>
        <v>1720.7400000000002</v>
      </c>
    </row>
    <row r="75" spans="1:12" x14ac:dyDescent="0.25">
      <c r="A75" t="s">
        <v>194</v>
      </c>
      <c r="B75" s="3">
        <v>4097</v>
      </c>
      <c r="C75" t="s">
        <v>195</v>
      </c>
      <c r="D75" t="s">
        <v>2</v>
      </c>
      <c r="E75">
        <v>86.1</v>
      </c>
      <c r="F75" t="s">
        <v>212</v>
      </c>
      <c r="G75">
        <v>0</v>
      </c>
      <c r="H75">
        <v>29.75</v>
      </c>
      <c r="I75">
        <v>2</v>
      </c>
      <c r="J75">
        <f>(Table1[[#This Row],[Monthly cost for data]]*Table1[[#This Row],[Number of hotspots]])*12</f>
        <v>714</v>
      </c>
      <c r="K75" s="6">
        <f>Table1[[#This Row],[Service Area Population]]/1000</f>
        <v>4.0970000000000004</v>
      </c>
      <c r="L75" s="7">
        <f>(Table1[[#This Row],[Number of hotspots ideal]]*Table1[[#This Row],[Monthly cost for data]])*12</f>
        <v>1462.6290000000001</v>
      </c>
    </row>
    <row r="76" spans="1:12" x14ac:dyDescent="0.25">
      <c r="A76" t="s">
        <v>196</v>
      </c>
      <c r="B76" s="3">
        <v>5324</v>
      </c>
      <c r="C76" t="s">
        <v>197</v>
      </c>
      <c r="D76" t="s">
        <v>198</v>
      </c>
      <c r="E76">
        <v>41</v>
      </c>
      <c r="F76" t="s">
        <v>212</v>
      </c>
      <c r="G76">
        <v>0</v>
      </c>
      <c r="H76">
        <v>29.75</v>
      </c>
      <c r="I76">
        <v>2</v>
      </c>
      <c r="J76">
        <f>(Table1[[#This Row],[Monthly cost for data]]*Table1[[#This Row],[Number of hotspots]])*12</f>
        <v>714</v>
      </c>
      <c r="K76" s="6">
        <f>Table1[[#This Row],[Service Area Population]]/1000</f>
        <v>5.3239999999999998</v>
      </c>
      <c r="L76" s="7">
        <f>(Table1[[#This Row],[Number of hotspots ideal]]*Table1[[#This Row],[Monthly cost for data]])*12</f>
        <v>1900.6679999999997</v>
      </c>
    </row>
    <row r="77" spans="1:12" x14ac:dyDescent="0.25">
      <c r="A77" t="s">
        <v>199</v>
      </c>
      <c r="B77" s="3">
        <v>714</v>
      </c>
      <c r="C77" t="s">
        <v>200</v>
      </c>
      <c r="D77" t="s">
        <v>128</v>
      </c>
      <c r="E77">
        <v>31.1</v>
      </c>
      <c r="F77" t="s">
        <v>212</v>
      </c>
      <c r="G77">
        <v>0</v>
      </c>
      <c r="H77">
        <v>29.75</v>
      </c>
      <c r="I77">
        <v>2</v>
      </c>
      <c r="J77">
        <f>(Table1[[#This Row],[Monthly cost for data]]*Table1[[#This Row],[Number of hotspots]])*12</f>
        <v>714</v>
      </c>
      <c r="K77" s="6">
        <v>2</v>
      </c>
      <c r="L77" s="7">
        <f>(Table1[[#This Row],[Number of hotspots ideal]]*Table1[[#This Row],[Monthly cost for data]])*12</f>
        <v>714</v>
      </c>
    </row>
    <row r="78" spans="1:12" x14ac:dyDescent="0.25">
      <c r="A78" t="s">
        <v>201</v>
      </c>
      <c r="B78" s="3">
        <v>1892</v>
      </c>
      <c r="C78" t="s">
        <v>202</v>
      </c>
      <c r="D78" t="s">
        <v>40</v>
      </c>
      <c r="E78">
        <v>12.3</v>
      </c>
      <c r="F78" t="s">
        <v>212</v>
      </c>
      <c r="G78">
        <v>0</v>
      </c>
      <c r="H78">
        <v>29.75</v>
      </c>
      <c r="I78">
        <v>2</v>
      </c>
      <c r="J78">
        <f>(Table1[[#This Row],[Monthly cost for data]]*Table1[[#This Row],[Number of hotspots]])*12</f>
        <v>714</v>
      </c>
      <c r="K78" s="6">
        <f>Table1[[#This Row],[Service Area Population]]/1000</f>
        <v>1.8919999999999999</v>
      </c>
      <c r="L78" s="7">
        <v>714</v>
      </c>
    </row>
    <row r="79" spans="1:12" x14ac:dyDescent="0.25">
      <c r="A79" t="s">
        <v>203</v>
      </c>
      <c r="B79" s="3">
        <v>1547</v>
      </c>
      <c r="C79" t="s">
        <v>5</v>
      </c>
      <c r="D79" t="s">
        <v>5</v>
      </c>
      <c r="E79">
        <v>89.5</v>
      </c>
      <c r="F79" t="s">
        <v>212</v>
      </c>
      <c r="G79">
        <v>0</v>
      </c>
      <c r="H79">
        <v>29.75</v>
      </c>
      <c r="I79">
        <v>2</v>
      </c>
      <c r="J79">
        <f>(Table1[[#This Row],[Monthly cost for data]]*Table1[[#This Row],[Number of hotspots]])*12</f>
        <v>714</v>
      </c>
      <c r="K79" s="6">
        <f>Table1[[#This Row],[Service Area Population]]/1000</f>
        <v>1.5469999999999999</v>
      </c>
      <c r="L79" s="7">
        <v>714</v>
      </c>
    </row>
    <row r="80" spans="1:12" x14ac:dyDescent="0.25">
      <c r="A80" t="s">
        <v>204</v>
      </c>
      <c r="B80" s="3">
        <v>3499</v>
      </c>
      <c r="C80" t="s">
        <v>205</v>
      </c>
      <c r="D80" t="s">
        <v>2</v>
      </c>
      <c r="E80">
        <v>86.1</v>
      </c>
      <c r="F80" t="s">
        <v>212</v>
      </c>
      <c r="G80">
        <v>0</v>
      </c>
      <c r="H80">
        <v>29.75</v>
      </c>
      <c r="I80">
        <v>2</v>
      </c>
      <c r="J80">
        <f>(Table1[[#This Row],[Monthly cost for data]]*Table1[[#This Row],[Number of hotspots]])*12</f>
        <v>714</v>
      </c>
      <c r="K80" s="6">
        <f>Table1[[#This Row],[Service Area Population]]/1000</f>
        <v>3.4990000000000001</v>
      </c>
      <c r="L80" s="7">
        <f>(Table1[[#This Row],[Number of hotspots ideal]]*Table1[[#This Row],[Monthly cost for data]])*12</f>
        <v>1249.143</v>
      </c>
    </row>
    <row r="81" spans="1:12" x14ac:dyDescent="0.25">
      <c r="A81" t="s">
        <v>206</v>
      </c>
      <c r="B81" s="3">
        <v>6357</v>
      </c>
      <c r="C81" t="s">
        <v>207</v>
      </c>
      <c r="D81" t="s">
        <v>101</v>
      </c>
      <c r="E81">
        <v>95.6</v>
      </c>
      <c r="F81" t="s">
        <v>212</v>
      </c>
      <c r="G81">
        <v>0</v>
      </c>
      <c r="H81">
        <v>29.75</v>
      </c>
      <c r="I81">
        <v>2</v>
      </c>
      <c r="J81">
        <f>(Table1[[#This Row],[Monthly cost for data]]*Table1[[#This Row],[Number of hotspots]])*12</f>
        <v>714</v>
      </c>
      <c r="K81" s="6">
        <f>Table1[[#This Row],[Service Area Population]]/1000</f>
        <v>6.3570000000000002</v>
      </c>
      <c r="L81" s="7">
        <f>(Table1[[#This Row],[Number of hotspots ideal]]*Table1[[#This Row],[Monthly cost for data]])*12</f>
        <v>2269.4490000000001</v>
      </c>
    </row>
    <row r="82" spans="1:12" x14ac:dyDescent="0.25">
      <c r="A82" s="8" t="s">
        <v>208</v>
      </c>
      <c r="B82" s="9">
        <v>1017</v>
      </c>
      <c r="C82" s="8" t="s">
        <v>209</v>
      </c>
      <c r="D82" s="8" t="s">
        <v>209</v>
      </c>
      <c r="E82" s="8">
        <v>7.4</v>
      </c>
      <c r="F82" s="8" t="s">
        <v>215</v>
      </c>
      <c r="G82" s="8">
        <v>0</v>
      </c>
      <c r="H82" s="8">
        <v>0</v>
      </c>
      <c r="I82" s="8">
        <v>2</v>
      </c>
      <c r="J82" s="8">
        <f>(Table1[[#This Row],[Monthly cost for data]]*Table1[[#This Row],[Number of hotspots]])*12</f>
        <v>0</v>
      </c>
      <c r="K82" s="10">
        <v>2</v>
      </c>
      <c r="L82" s="11">
        <f>(Table1[[#This Row],[Number of hotspots ideal]]*Table1[[#This Row],[Monthly cost for data]])*12</f>
        <v>0</v>
      </c>
    </row>
    <row r="83" spans="1:12" x14ac:dyDescent="0.25">
      <c r="A83" t="s">
        <v>210</v>
      </c>
      <c r="B83" s="3">
        <v>7027</v>
      </c>
      <c r="C83" t="s">
        <v>95</v>
      </c>
      <c r="D83" t="s">
        <v>211</v>
      </c>
      <c r="E83">
        <v>55.6</v>
      </c>
      <c r="F83" t="s">
        <v>212</v>
      </c>
      <c r="G83">
        <v>0</v>
      </c>
      <c r="H83">
        <v>29.75</v>
      </c>
      <c r="I83">
        <v>2</v>
      </c>
      <c r="J83">
        <f>(Table1[[#This Row],[Monthly cost for data]]*Table1[[#This Row],[Number of hotspots]])*12</f>
        <v>714</v>
      </c>
      <c r="K83" s="6">
        <f>Table1[[#This Row],[Service Area Population]]/1000</f>
        <v>7.0270000000000001</v>
      </c>
      <c r="L83" s="7">
        <f>(Table1[[#This Row],[Number of hotspots ideal]]*Table1[[#This Row],[Monthly cost for data]])*12</f>
        <v>2508.6390000000001</v>
      </c>
    </row>
    <row r="84" spans="1:12" x14ac:dyDescent="0.25">
      <c r="A84" t="s">
        <v>251</v>
      </c>
      <c r="G84">
        <f>0</f>
        <v>0</v>
      </c>
      <c r="J84" s="7">
        <f>SUBTOTAL(109,J2:J83)</f>
        <v>54978</v>
      </c>
      <c r="L84" s="7">
        <f>SUM(L2:L83)</f>
        <v>354023.69099999993</v>
      </c>
    </row>
  </sheetData>
  <pageMargins left="0.75" right="0.75" top="0.75" bottom="0.5" header="0.5" footer="0.75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FEA6-AB7D-4EE0-BF54-9E7B48318C04}">
  <dimension ref="A1:L84"/>
  <sheetViews>
    <sheetView topLeftCell="A42" zoomScale="80" zoomScaleNormal="80" zoomScalePageLayoutView="80" workbookViewId="0">
      <selection activeCell="L84" sqref="L84"/>
    </sheetView>
  </sheetViews>
  <sheetFormatPr defaultColWidth="8.85546875" defaultRowHeight="15" x14ac:dyDescent="0.25"/>
  <cols>
    <col min="1" max="1" width="44" customWidth="1"/>
    <col min="2" max="2" width="24.5703125" customWidth="1"/>
    <col min="3" max="3" width="20.7109375" customWidth="1"/>
    <col min="4" max="5" width="15" customWidth="1"/>
    <col min="6" max="7" width="19.28515625" customWidth="1"/>
    <col min="8" max="8" width="23.7109375" customWidth="1"/>
    <col min="9" max="9" width="23.5703125" customWidth="1"/>
    <col min="10" max="10" width="27.85546875" customWidth="1"/>
    <col min="11" max="11" width="16.42578125" bestFit="1" customWidth="1"/>
    <col min="12" max="12" width="20.7109375" bestFit="1" customWidth="1"/>
  </cols>
  <sheetData>
    <row r="1" spans="1:12" x14ac:dyDescent="0.25">
      <c r="A1" t="s">
        <v>225</v>
      </c>
      <c r="B1" t="s">
        <v>222</v>
      </c>
      <c r="C1" t="s">
        <v>224</v>
      </c>
      <c r="D1" t="s">
        <v>223</v>
      </c>
      <c r="E1" t="s">
        <v>231</v>
      </c>
      <c r="F1" t="s">
        <v>230</v>
      </c>
      <c r="G1" t="s">
        <v>220</v>
      </c>
      <c r="H1" t="s">
        <v>249</v>
      </c>
      <c r="I1" t="s">
        <v>219</v>
      </c>
      <c r="J1" t="s">
        <v>247</v>
      </c>
      <c r="K1" t="s">
        <v>248</v>
      </c>
      <c r="L1" t="s">
        <v>244</v>
      </c>
    </row>
    <row r="2" spans="1:12" x14ac:dyDescent="0.25">
      <c r="A2" t="s">
        <v>0</v>
      </c>
      <c r="B2" s="3">
        <v>12960</v>
      </c>
      <c r="C2" t="s">
        <v>1</v>
      </c>
      <c r="D2" t="s">
        <v>2</v>
      </c>
      <c r="E2">
        <v>86.1</v>
      </c>
      <c r="F2" t="s">
        <v>221</v>
      </c>
      <c r="G2">
        <v>0</v>
      </c>
      <c r="H2">
        <v>39.99</v>
      </c>
      <c r="I2">
        <v>2</v>
      </c>
      <c r="J2">
        <f>(Table14[[#This Row],[Number of hotspots]]*Table14[[#This Row],[Monthly Cost for data]])*12</f>
        <v>959.76</v>
      </c>
      <c r="K2" s="6">
        <f>Table14[[#This Row],[Service Area Population]]/1000</f>
        <v>12.96</v>
      </c>
      <c r="L2" s="7">
        <f>(Table14[[#This Row],[Ideal hotspots]]*Table14[[#This Row],[Monthly Cost for data]])*12</f>
        <v>6219.2448000000013</v>
      </c>
    </row>
    <row r="3" spans="1:12" x14ac:dyDescent="0.25">
      <c r="A3" t="s">
        <v>3</v>
      </c>
      <c r="B3" s="3">
        <v>1459</v>
      </c>
      <c r="C3" t="s">
        <v>4</v>
      </c>
      <c r="D3" t="s">
        <v>5</v>
      </c>
      <c r="E3">
        <v>89.5</v>
      </c>
      <c r="F3" t="s">
        <v>221</v>
      </c>
      <c r="G3">
        <v>0</v>
      </c>
      <c r="H3">
        <v>39.99</v>
      </c>
      <c r="I3">
        <v>2</v>
      </c>
      <c r="J3">
        <f>(Table14[[#This Row],[Number of hotspots]]*Table14[[#This Row],[Monthly Cost for data]])*12</f>
        <v>959.76</v>
      </c>
      <c r="K3" s="6">
        <v>2</v>
      </c>
      <c r="L3" s="7">
        <f>(Table14[[#This Row],[Ideal hotspots]]*Table14[[#This Row],[Monthly Cost for data]])*12</f>
        <v>959.76</v>
      </c>
    </row>
    <row r="4" spans="1:12" x14ac:dyDescent="0.25">
      <c r="A4" t="s">
        <v>6</v>
      </c>
      <c r="B4" s="3">
        <v>12865</v>
      </c>
      <c r="C4" t="s">
        <v>7</v>
      </c>
      <c r="D4" t="s">
        <v>8</v>
      </c>
      <c r="E4">
        <v>51.6</v>
      </c>
      <c r="F4" t="s">
        <v>221</v>
      </c>
      <c r="G4">
        <v>0</v>
      </c>
      <c r="H4">
        <v>39.99</v>
      </c>
      <c r="I4">
        <v>2</v>
      </c>
      <c r="J4">
        <f>(Table14[[#This Row],[Number of hotspots]]*Table14[[#This Row],[Monthly Cost for data]])*12</f>
        <v>959.76</v>
      </c>
      <c r="K4" s="6">
        <f>Table14[[#This Row],[Service Area Population]]/1000</f>
        <v>12.865</v>
      </c>
      <c r="L4" s="7">
        <f>(Table14[[#This Row],[Ideal hotspots]]*Table14[[#This Row],[Monthly Cost for data]])*12</f>
        <v>6173.6562000000004</v>
      </c>
    </row>
    <row r="5" spans="1:12" x14ac:dyDescent="0.25">
      <c r="A5" t="s">
        <v>9</v>
      </c>
      <c r="B5" s="3">
        <v>141254</v>
      </c>
      <c r="C5" t="s">
        <v>10</v>
      </c>
      <c r="D5" t="s">
        <v>11</v>
      </c>
      <c r="E5">
        <v>95.3</v>
      </c>
      <c r="F5" t="s">
        <v>221</v>
      </c>
      <c r="G5">
        <v>0</v>
      </c>
      <c r="H5">
        <v>39.99</v>
      </c>
      <c r="I5">
        <v>2</v>
      </c>
      <c r="J5">
        <f>(Table14[[#This Row],[Number of hotspots]]*Table14[[#This Row],[Monthly Cost for data]])*12</f>
        <v>959.76</v>
      </c>
      <c r="K5" s="6">
        <f>Table14[[#This Row],[Service Area Population]]/1000</f>
        <v>141.25399999999999</v>
      </c>
      <c r="L5" s="7">
        <f>(Table14[[#This Row],[Ideal hotspots]]*Table14[[#This Row],[Monthly Cost for data]])*12</f>
        <v>67784.969519999999</v>
      </c>
    </row>
    <row r="6" spans="1:12" x14ac:dyDescent="0.25">
      <c r="A6" t="s">
        <v>12</v>
      </c>
      <c r="B6" s="3">
        <v>25577</v>
      </c>
      <c r="C6" t="s">
        <v>13</v>
      </c>
      <c r="D6" t="s">
        <v>14</v>
      </c>
      <c r="E6">
        <v>47.8</v>
      </c>
      <c r="F6" t="s">
        <v>221</v>
      </c>
      <c r="G6">
        <v>0</v>
      </c>
      <c r="H6">
        <v>39.99</v>
      </c>
      <c r="I6">
        <v>2</v>
      </c>
      <c r="J6">
        <f>(Table14[[#This Row],[Number of hotspots]]*Table14[[#This Row],[Monthly Cost for data]])*12</f>
        <v>959.76</v>
      </c>
      <c r="K6" s="6">
        <f>Table14[[#This Row],[Service Area Population]]/1000</f>
        <v>25.577000000000002</v>
      </c>
      <c r="L6" s="7">
        <f>(Table14[[#This Row],[Ideal hotspots]]*Table14[[#This Row],[Monthly Cost for data]])*12</f>
        <v>12273.890760000002</v>
      </c>
    </row>
    <row r="7" spans="1:12" x14ac:dyDescent="0.25">
      <c r="A7" t="s">
        <v>15</v>
      </c>
      <c r="B7" s="3">
        <v>3936</v>
      </c>
      <c r="C7" t="s">
        <v>16</v>
      </c>
      <c r="D7" t="s">
        <v>17</v>
      </c>
      <c r="E7">
        <v>96.9</v>
      </c>
      <c r="F7" t="s">
        <v>221</v>
      </c>
      <c r="G7">
        <v>0</v>
      </c>
      <c r="H7">
        <v>39.99</v>
      </c>
      <c r="I7">
        <v>2</v>
      </c>
      <c r="J7">
        <f>(Table14[[#This Row],[Number of hotspots]]*Table14[[#This Row],[Monthly Cost for data]])*12</f>
        <v>959.76</v>
      </c>
      <c r="K7" s="6">
        <f>Table14[[#This Row],[Service Area Population]]/1000</f>
        <v>3.9359999999999999</v>
      </c>
      <c r="L7" s="7">
        <f>(Table14[[#This Row],[Ideal hotspots]]*Table14[[#This Row],[Monthly Cost for data]])*12</f>
        <v>1888.8076800000001</v>
      </c>
    </row>
    <row r="8" spans="1:12" x14ac:dyDescent="0.25">
      <c r="A8" t="s">
        <v>18</v>
      </c>
      <c r="B8" s="3">
        <v>62164</v>
      </c>
      <c r="C8" t="s">
        <v>19</v>
      </c>
      <c r="D8" t="s">
        <v>2</v>
      </c>
      <c r="E8">
        <v>86.1</v>
      </c>
      <c r="F8" t="s">
        <v>221</v>
      </c>
      <c r="G8">
        <v>0</v>
      </c>
      <c r="H8">
        <v>39.99</v>
      </c>
      <c r="I8">
        <v>2</v>
      </c>
      <c r="J8">
        <f>(Table14[[#This Row],[Number of hotspots]]*Table14[[#This Row],[Monthly Cost for data]])*12</f>
        <v>959.76</v>
      </c>
      <c r="K8" s="6">
        <f>Table14[[#This Row],[Service Area Population]]/1000</f>
        <v>62.164000000000001</v>
      </c>
      <c r="L8" s="7">
        <f>(Table14[[#This Row],[Ideal hotspots]]*Table14[[#This Row],[Monthly Cost for data]])*12</f>
        <v>29831.260320000001</v>
      </c>
    </row>
    <row r="9" spans="1:12" x14ac:dyDescent="0.25">
      <c r="A9" t="s">
        <v>20</v>
      </c>
      <c r="B9" s="3">
        <v>2470</v>
      </c>
      <c r="C9" t="s">
        <v>21</v>
      </c>
      <c r="D9" t="s">
        <v>22</v>
      </c>
      <c r="E9">
        <v>37.200000000000003</v>
      </c>
      <c r="F9" t="s">
        <v>221</v>
      </c>
      <c r="G9">
        <v>0</v>
      </c>
      <c r="H9">
        <v>39.99</v>
      </c>
      <c r="I9">
        <v>2</v>
      </c>
      <c r="J9">
        <f>(Table14[[#This Row],[Number of hotspots]]*Table14[[#This Row],[Monthly Cost for data]])*12</f>
        <v>959.76</v>
      </c>
      <c r="K9" s="6">
        <f>Table14[[#This Row],[Service Area Population]]/1000</f>
        <v>2.4700000000000002</v>
      </c>
      <c r="L9" s="7">
        <v>959.76</v>
      </c>
    </row>
    <row r="10" spans="1:12" x14ac:dyDescent="0.25">
      <c r="A10" t="s">
        <v>23</v>
      </c>
      <c r="B10" s="3">
        <v>5612</v>
      </c>
      <c r="C10" t="s">
        <v>24</v>
      </c>
      <c r="D10" t="s">
        <v>25</v>
      </c>
      <c r="E10">
        <v>10.7</v>
      </c>
      <c r="F10" t="s">
        <v>221</v>
      </c>
      <c r="G10">
        <v>0</v>
      </c>
      <c r="H10">
        <v>39.99</v>
      </c>
      <c r="I10">
        <v>2</v>
      </c>
      <c r="J10">
        <f>(Table14[[#This Row],[Number of hotspots]]*Table14[[#This Row],[Monthly Cost for data]])*12</f>
        <v>959.76</v>
      </c>
      <c r="K10" s="6">
        <f>Table14[[#This Row],[Service Area Population]]/1000</f>
        <v>5.6120000000000001</v>
      </c>
      <c r="L10" s="7">
        <f>(Table14[[#This Row],[Ideal hotspots]]*Table14[[#This Row],[Monthly Cost for data]])*12</f>
        <v>2693.0865600000002</v>
      </c>
    </row>
    <row r="11" spans="1:12" x14ac:dyDescent="0.25">
      <c r="A11" t="s">
        <v>26</v>
      </c>
      <c r="B11" s="3">
        <v>34200</v>
      </c>
      <c r="C11" t="s">
        <v>27</v>
      </c>
      <c r="D11" t="s">
        <v>28</v>
      </c>
      <c r="E11">
        <v>90</v>
      </c>
      <c r="F11" t="s">
        <v>221</v>
      </c>
      <c r="G11">
        <v>0</v>
      </c>
      <c r="H11">
        <v>39.99</v>
      </c>
      <c r="I11">
        <v>2</v>
      </c>
      <c r="J11">
        <f>(Table14[[#This Row],[Number of hotspots]]*Table14[[#This Row],[Monthly Cost for data]])*12</f>
        <v>959.76</v>
      </c>
      <c r="K11" s="6">
        <f>Table14[[#This Row],[Service Area Population]]/1000</f>
        <v>34.200000000000003</v>
      </c>
      <c r="L11" s="7">
        <f>(Table14[[#This Row],[Ideal hotspots]]*Table14[[#This Row],[Monthly Cost for data]])*12</f>
        <v>16411.896000000001</v>
      </c>
    </row>
    <row r="12" spans="1:12" x14ac:dyDescent="0.25">
      <c r="A12" t="s">
        <v>29</v>
      </c>
      <c r="B12" s="3">
        <v>3651</v>
      </c>
      <c r="C12" t="s">
        <v>30</v>
      </c>
      <c r="D12" t="s">
        <v>31</v>
      </c>
      <c r="E12">
        <v>86.7</v>
      </c>
      <c r="F12" t="s">
        <v>221</v>
      </c>
      <c r="G12">
        <v>0</v>
      </c>
      <c r="H12">
        <v>39.99</v>
      </c>
      <c r="I12">
        <v>2</v>
      </c>
      <c r="J12">
        <f>(Table14[[#This Row],[Number of hotspots]]*Table14[[#This Row],[Monthly Cost for data]])*12</f>
        <v>959.76</v>
      </c>
      <c r="K12" s="6">
        <f>Table14[[#This Row],[Service Area Population]]/1000</f>
        <v>3.6509999999999998</v>
      </c>
      <c r="L12" s="7">
        <f>(Table14[[#This Row],[Ideal hotspots]]*Table14[[#This Row],[Monthly Cost for data]])*12</f>
        <v>1752.04188</v>
      </c>
    </row>
    <row r="13" spans="1:12" x14ac:dyDescent="0.25">
      <c r="A13" t="s">
        <v>32</v>
      </c>
      <c r="B13" s="3">
        <v>2828</v>
      </c>
      <c r="C13" t="s">
        <v>33</v>
      </c>
      <c r="D13" t="s">
        <v>34</v>
      </c>
      <c r="E13">
        <v>27</v>
      </c>
      <c r="F13" t="s">
        <v>221</v>
      </c>
      <c r="G13">
        <v>0</v>
      </c>
      <c r="H13">
        <v>39.99</v>
      </c>
      <c r="I13">
        <v>2</v>
      </c>
      <c r="J13">
        <f>(Table14[[#This Row],[Number of hotspots]]*Table14[[#This Row],[Monthly Cost for data]])*12</f>
        <v>959.76</v>
      </c>
      <c r="K13" s="6">
        <f>Table14[[#This Row],[Service Area Population]]/1000</f>
        <v>2.8279999999999998</v>
      </c>
      <c r="L13" s="7">
        <f>(Table14[[#This Row],[Ideal hotspots]]*Table14[[#This Row],[Monthly Cost for data]])*12</f>
        <v>1357.1006399999999</v>
      </c>
    </row>
    <row r="14" spans="1:12" x14ac:dyDescent="0.25">
      <c r="A14" t="s">
        <v>35</v>
      </c>
      <c r="B14" s="3">
        <v>5813</v>
      </c>
      <c r="C14" t="s">
        <v>36</v>
      </c>
      <c r="D14" t="s">
        <v>37</v>
      </c>
      <c r="E14">
        <v>98.4</v>
      </c>
      <c r="F14" t="s">
        <v>221</v>
      </c>
      <c r="G14">
        <v>0</v>
      </c>
      <c r="H14">
        <v>39.99</v>
      </c>
      <c r="I14">
        <v>2</v>
      </c>
      <c r="J14">
        <f>(Table14[[#This Row],[Number of hotspots]]*Table14[[#This Row],[Monthly Cost for data]])*12</f>
        <v>959.76</v>
      </c>
      <c r="K14" s="6">
        <f>Table14[[#This Row],[Service Area Population]]/1000</f>
        <v>5.8129999999999997</v>
      </c>
      <c r="L14" s="7">
        <f>(Table14[[#This Row],[Ideal hotspots]]*Table14[[#This Row],[Monthly Cost for data]])*12</f>
        <v>2789.5424400000002</v>
      </c>
    </row>
    <row r="15" spans="1:12" x14ac:dyDescent="0.25">
      <c r="A15" t="s">
        <v>38</v>
      </c>
      <c r="B15" s="3">
        <v>4261</v>
      </c>
      <c r="C15" t="s">
        <v>39</v>
      </c>
      <c r="D15" t="s">
        <v>40</v>
      </c>
      <c r="E15">
        <v>12.3</v>
      </c>
      <c r="F15" t="s">
        <v>221</v>
      </c>
      <c r="G15">
        <v>0</v>
      </c>
      <c r="H15">
        <v>39.99</v>
      </c>
      <c r="I15">
        <v>2</v>
      </c>
      <c r="J15">
        <f>(Table14[[#This Row],[Number of hotspots]]*Table14[[#This Row],[Monthly Cost for data]])*12</f>
        <v>959.76</v>
      </c>
      <c r="K15" s="6">
        <f>Table14[[#This Row],[Service Area Population]]/1000</f>
        <v>4.2610000000000001</v>
      </c>
      <c r="L15" s="7">
        <f>(Table14[[#This Row],[Ideal hotspots]]*Table14[[#This Row],[Monthly Cost for data]])*12</f>
        <v>2044.7686800000001</v>
      </c>
    </row>
    <row r="16" spans="1:12" x14ac:dyDescent="0.25">
      <c r="A16" t="s">
        <v>41</v>
      </c>
      <c r="B16" s="3">
        <v>1751</v>
      </c>
      <c r="C16" t="s">
        <v>42</v>
      </c>
      <c r="D16" t="s">
        <v>43</v>
      </c>
      <c r="E16">
        <v>99.2</v>
      </c>
      <c r="F16" t="s">
        <v>221</v>
      </c>
      <c r="G16">
        <v>0</v>
      </c>
      <c r="H16">
        <v>39.99</v>
      </c>
      <c r="I16">
        <v>2</v>
      </c>
      <c r="J16">
        <f>(Table14[[#This Row],[Number of hotspots]]*Table14[[#This Row],[Monthly Cost for data]])*12</f>
        <v>959.76</v>
      </c>
      <c r="K16" s="6">
        <f>Table14[[#This Row],[Service Area Population]]/1000</f>
        <v>1.7509999999999999</v>
      </c>
      <c r="L16" s="7">
        <v>959.76</v>
      </c>
    </row>
    <row r="17" spans="1:12" x14ac:dyDescent="0.25">
      <c r="A17" t="s">
        <v>44</v>
      </c>
      <c r="B17" s="3">
        <v>4352</v>
      </c>
      <c r="C17" t="s">
        <v>45</v>
      </c>
      <c r="D17" t="s">
        <v>14</v>
      </c>
      <c r="E17">
        <v>47.8</v>
      </c>
      <c r="F17" t="s">
        <v>221</v>
      </c>
      <c r="G17">
        <v>0</v>
      </c>
      <c r="H17">
        <v>39.99</v>
      </c>
      <c r="I17">
        <v>2</v>
      </c>
      <c r="J17">
        <f>(Table14[[#This Row],[Number of hotspots]]*Table14[[#This Row],[Monthly Cost for data]])*12</f>
        <v>959.76</v>
      </c>
      <c r="K17" s="6">
        <f>Table14[[#This Row],[Service Area Population]]/1000</f>
        <v>4.3520000000000003</v>
      </c>
      <c r="L17" s="7">
        <f>(Table14[[#This Row],[Ideal hotspots]]*Table14[[#This Row],[Monthly Cost for data]])*12</f>
        <v>2088.4377600000003</v>
      </c>
    </row>
    <row r="18" spans="1:12" x14ac:dyDescent="0.25">
      <c r="A18" t="s">
        <v>46</v>
      </c>
      <c r="B18" s="3">
        <v>557</v>
      </c>
      <c r="C18" t="s">
        <v>47</v>
      </c>
      <c r="D18" t="s">
        <v>48</v>
      </c>
      <c r="E18">
        <v>85</v>
      </c>
      <c r="F18" t="s">
        <v>221</v>
      </c>
      <c r="G18">
        <v>0</v>
      </c>
      <c r="H18">
        <v>39.99</v>
      </c>
      <c r="I18">
        <v>2</v>
      </c>
      <c r="J18">
        <f>(Table14[[#This Row],[Number of hotspots]]*Table14[[#This Row],[Monthly Cost for data]])*12</f>
        <v>959.76</v>
      </c>
      <c r="K18" s="6">
        <v>2</v>
      </c>
      <c r="L18" s="7">
        <f>(Table14[[#This Row],[Ideal hotspots]]*Table14[[#This Row],[Monthly Cost for data]])*12</f>
        <v>959.76</v>
      </c>
    </row>
    <row r="19" spans="1:12" x14ac:dyDescent="0.25">
      <c r="A19" t="s">
        <v>49</v>
      </c>
      <c r="B19" s="3">
        <v>9246</v>
      </c>
      <c r="C19" t="s">
        <v>50</v>
      </c>
      <c r="D19" t="s">
        <v>51</v>
      </c>
      <c r="E19">
        <v>79.8</v>
      </c>
      <c r="F19" t="s">
        <v>221</v>
      </c>
      <c r="G19">
        <v>0</v>
      </c>
      <c r="H19">
        <v>39.99</v>
      </c>
      <c r="I19">
        <v>2</v>
      </c>
      <c r="J19">
        <f>(Table14[[#This Row],[Number of hotspots]]*Table14[[#This Row],[Monthly Cost for data]])*12</f>
        <v>959.76</v>
      </c>
      <c r="K19" s="6">
        <f>Table14[[#This Row],[Service Area Population]]/1000</f>
        <v>9.2460000000000004</v>
      </c>
      <c r="L19" s="7">
        <f>(Table14[[#This Row],[Ideal hotspots]]*Table14[[#This Row],[Monthly Cost for data]])*12</f>
        <v>4436.97048</v>
      </c>
    </row>
    <row r="20" spans="1:12" x14ac:dyDescent="0.25">
      <c r="A20" s="8" t="s">
        <v>52</v>
      </c>
      <c r="B20" s="9">
        <v>510</v>
      </c>
      <c r="C20" s="8" t="s">
        <v>53</v>
      </c>
      <c r="D20" s="8" t="s">
        <v>48</v>
      </c>
      <c r="E20" s="8">
        <v>85</v>
      </c>
      <c r="F20" s="8" t="s">
        <v>221</v>
      </c>
      <c r="G20" s="8">
        <v>0</v>
      </c>
      <c r="H20" s="8">
        <v>0</v>
      </c>
      <c r="I20" s="8">
        <v>2</v>
      </c>
      <c r="J20" s="8">
        <f>(Table14[[#This Row],[Number of hotspots]]*Table14[[#This Row],[Monthly Cost for data]])*12</f>
        <v>0</v>
      </c>
      <c r="K20" s="10">
        <v>2</v>
      </c>
      <c r="L20" s="11">
        <f>(Table14[[#This Row],[Ideal hotspots]]*Table14[[#This Row],[Monthly Cost for data]])*12</f>
        <v>0</v>
      </c>
    </row>
    <row r="21" spans="1:12" x14ac:dyDescent="0.25">
      <c r="A21" t="s">
        <v>54</v>
      </c>
      <c r="B21" s="3">
        <v>1748</v>
      </c>
      <c r="C21" t="s">
        <v>55</v>
      </c>
      <c r="D21" t="s">
        <v>56</v>
      </c>
      <c r="E21">
        <v>31.8</v>
      </c>
      <c r="F21" t="s">
        <v>221</v>
      </c>
      <c r="G21">
        <v>0</v>
      </c>
      <c r="H21">
        <v>39.99</v>
      </c>
      <c r="I21">
        <v>2</v>
      </c>
      <c r="J21">
        <f>(Table14[[#This Row],[Number of hotspots]]*Table14[[#This Row],[Monthly Cost for data]])*12</f>
        <v>959.76</v>
      </c>
      <c r="K21" s="6">
        <f>Table14[[#This Row],[Service Area Population]]/1000</f>
        <v>1.748</v>
      </c>
      <c r="L21" s="7">
        <v>959.76</v>
      </c>
    </row>
    <row r="22" spans="1:12" x14ac:dyDescent="0.25">
      <c r="A22" t="s">
        <v>57</v>
      </c>
      <c r="B22" s="3">
        <v>1426</v>
      </c>
      <c r="C22" t="s">
        <v>58</v>
      </c>
      <c r="D22" t="s">
        <v>34</v>
      </c>
      <c r="E22">
        <v>27</v>
      </c>
      <c r="F22" t="s">
        <v>221</v>
      </c>
      <c r="G22">
        <v>0</v>
      </c>
      <c r="H22">
        <v>39.99</v>
      </c>
      <c r="I22">
        <v>2</v>
      </c>
      <c r="J22">
        <f>(Table14[[#This Row],[Number of hotspots]]*Table14[[#This Row],[Monthly Cost for data]])*12</f>
        <v>959.76</v>
      </c>
      <c r="K22" s="6">
        <v>2</v>
      </c>
      <c r="L22" s="7">
        <f>(Table14[[#This Row],[Ideal hotspots]]*Table14[[#This Row],[Monthly Cost for data]])*12</f>
        <v>959.76</v>
      </c>
    </row>
    <row r="23" spans="1:12" x14ac:dyDescent="0.25">
      <c r="A23" t="s">
        <v>59</v>
      </c>
      <c r="B23" s="3">
        <v>1160</v>
      </c>
      <c r="C23" t="s">
        <v>60</v>
      </c>
      <c r="D23" t="s">
        <v>61</v>
      </c>
      <c r="E23">
        <v>37.200000000000003</v>
      </c>
      <c r="F23" t="s">
        <v>221</v>
      </c>
      <c r="G23">
        <v>0</v>
      </c>
      <c r="H23">
        <v>39.99</v>
      </c>
      <c r="I23">
        <v>2</v>
      </c>
      <c r="J23">
        <f>(Table14[[#This Row],[Number of hotspots]]*Table14[[#This Row],[Monthly Cost for data]])*12</f>
        <v>959.76</v>
      </c>
      <c r="K23" s="6">
        <v>2</v>
      </c>
      <c r="L23" s="7">
        <f>(Table14[[#This Row],[Ideal hotspots]]*Table14[[#This Row],[Monthly Cost for data]])*12</f>
        <v>959.76</v>
      </c>
    </row>
    <row r="24" spans="1:12" x14ac:dyDescent="0.25">
      <c r="A24" t="s">
        <v>62</v>
      </c>
      <c r="B24" s="3">
        <v>1818</v>
      </c>
      <c r="C24" t="s">
        <v>63</v>
      </c>
      <c r="D24" t="s">
        <v>34</v>
      </c>
      <c r="E24">
        <v>27</v>
      </c>
      <c r="F24" t="s">
        <v>221</v>
      </c>
      <c r="G24">
        <v>0</v>
      </c>
      <c r="H24">
        <v>39.99</v>
      </c>
      <c r="I24">
        <v>2</v>
      </c>
      <c r="J24">
        <f>(Table14[[#This Row],[Number of hotspots]]*Table14[[#This Row],[Monthly Cost for data]])*12</f>
        <v>959.76</v>
      </c>
      <c r="K24" s="6">
        <f>Table14[[#This Row],[Service Area Population]]/1000</f>
        <v>1.8180000000000001</v>
      </c>
      <c r="L24" s="7">
        <v>959.76</v>
      </c>
    </row>
    <row r="25" spans="1:12" x14ac:dyDescent="0.25">
      <c r="A25" t="s">
        <v>64</v>
      </c>
      <c r="B25" s="3">
        <v>2890</v>
      </c>
      <c r="C25" t="s">
        <v>65</v>
      </c>
      <c r="D25" t="s">
        <v>66</v>
      </c>
      <c r="E25">
        <v>80</v>
      </c>
      <c r="F25" t="s">
        <v>221</v>
      </c>
      <c r="G25">
        <v>0</v>
      </c>
      <c r="H25">
        <v>39.99</v>
      </c>
      <c r="I25">
        <v>2</v>
      </c>
      <c r="J25">
        <f>(Table14[[#This Row],[Number of hotspots]]*Table14[[#This Row],[Monthly Cost for data]])*12</f>
        <v>959.76</v>
      </c>
      <c r="K25" s="6">
        <f>Table14[[#This Row],[Service Area Population]]/1000</f>
        <v>2.89</v>
      </c>
      <c r="L25" s="7">
        <f>(Table14[[#This Row],[Ideal hotspots]]*Table14[[#This Row],[Monthly Cost for data]])*12</f>
        <v>1386.8532000000002</v>
      </c>
    </row>
    <row r="26" spans="1:12" x14ac:dyDescent="0.25">
      <c r="A26" t="s">
        <v>68</v>
      </c>
      <c r="B26" s="3">
        <v>1206</v>
      </c>
      <c r="C26" t="s">
        <v>69</v>
      </c>
      <c r="D26" t="s">
        <v>70</v>
      </c>
      <c r="E26">
        <v>47.7</v>
      </c>
      <c r="F26" t="s">
        <v>221</v>
      </c>
      <c r="G26">
        <v>0</v>
      </c>
      <c r="H26">
        <v>39.99</v>
      </c>
      <c r="I26">
        <v>2</v>
      </c>
      <c r="J26">
        <f>(Table14[[#This Row],[Number of hotspots]]*Table14[[#This Row],[Monthly Cost for data]])*12</f>
        <v>959.76</v>
      </c>
      <c r="K26" s="6">
        <v>2</v>
      </c>
      <c r="L26" s="7">
        <f>(Table14[[#This Row],[Ideal hotspots]]*Table14[[#This Row],[Monthly Cost for data]])*12</f>
        <v>959.76</v>
      </c>
    </row>
    <row r="27" spans="1:12" x14ac:dyDescent="0.25">
      <c r="A27" t="s">
        <v>71</v>
      </c>
      <c r="B27" s="3">
        <v>1734</v>
      </c>
      <c r="C27" t="s">
        <v>72</v>
      </c>
      <c r="D27" t="s">
        <v>73</v>
      </c>
      <c r="E27">
        <v>48.3</v>
      </c>
      <c r="F27" t="s">
        <v>221</v>
      </c>
      <c r="G27">
        <v>0</v>
      </c>
      <c r="H27">
        <v>39.99</v>
      </c>
      <c r="I27">
        <v>2</v>
      </c>
      <c r="J27">
        <f>(Table14[[#This Row],[Number of hotspots]]*Table14[[#This Row],[Monthly Cost for data]])*12</f>
        <v>959.76</v>
      </c>
      <c r="K27" s="6">
        <f>Table14[[#This Row],[Service Area Population]]/1000</f>
        <v>1.734</v>
      </c>
      <c r="L27" s="7">
        <v>959.76</v>
      </c>
    </row>
    <row r="28" spans="1:12" x14ac:dyDescent="0.25">
      <c r="A28" t="s">
        <v>74</v>
      </c>
      <c r="B28" s="3">
        <v>13399</v>
      </c>
      <c r="C28" t="s">
        <v>75</v>
      </c>
      <c r="D28" t="s">
        <v>76</v>
      </c>
      <c r="E28">
        <v>26</v>
      </c>
      <c r="F28" t="s">
        <v>221</v>
      </c>
      <c r="G28">
        <v>0</v>
      </c>
      <c r="H28">
        <v>39.99</v>
      </c>
      <c r="I28">
        <v>2</v>
      </c>
      <c r="J28">
        <f>(Table14[[#This Row],[Number of hotspots]]*Table14[[#This Row],[Monthly Cost for data]])*12</f>
        <v>959.76</v>
      </c>
      <c r="K28" s="6">
        <f>Table14[[#This Row],[Service Area Population]]/1000</f>
        <v>13.398999999999999</v>
      </c>
      <c r="L28" s="7">
        <f>(Table14[[#This Row],[Ideal hotspots]]*Table14[[#This Row],[Monthly Cost for data]])*12</f>
        <v>6429.91212</v>
      </c>
    </row>
    <row r="29" spans="1:12" x14ac:dyDescent="0.25">
      <c r="A29" t="s">
        <v>77</v>
      </c>
      <c r="B29" s="3">
        <v>7369</v>
      </c>
      <c r="C29" t="s">
        <v>78</v>
      </c>
      <c r="D29" t="s">
        <v>79</v>
      </c>
      <c r="E29">
        <v>82.1</v>
      </c>
      <c r="F29" t="s">
        <v>221</v>
      </c>
      <c r="G29">
        <v>0</v>
      </c>
      <c r="H29">
        <v>39.99</v>
      </c>
      <c r="I29">
        <v>2</v>
      </c>
      <c r="J29">
        <f>(Table14[[#This Row],[Number of hotspots]]*Table14[[#This Row],[Monthly Cost for data]])*12</f>
        <v>959.76</v>
      </c>
      <c r="K29" s="6">
        <f>Table14[[#This Row],[Service Area Population]]/1000</f>
        <v>7.3689999999999998</v>
      </c>
      <c r="L29" s="7">
        <f>(Table14[[#This Row],[Ideal hotspots]]*Table14[[#This Row],[Monthly Cost for data]])*12</f>
        <v>3536.2357199999997</v>
      </c>
    </row>
    <row r="30" spans="1:12" x14ac:dyDescent="0.25">
      <c r="A30" t="s">
        <v>80</v>
      </c>
      <c r="B30" s="3">
        <v>8966</v>
      </c>
      <c r="C30" t="s">
        <v>81</v>
      </c>
      <c r="D30" t="s">
        <v>82</v>
      </c>
      <c r="E30">
        <v>90.3</v>
      </c>
      <c r="F30" t="s">
        <v>221</v>
      </c>
      <c r="G30">
        <v>0</v>
      </c>
      <c r="H30">
        <v>39.99</v>
      </c>
      <c r="I30">
        <v>2</v>
      </c>
      <c r="J30">
        <f>(Table14[[#This Row],[Number of hotspots]]*Table14[[#This Row],[Monthly Cost for data]])*12</f>
        <v>959.76</v>
      </c>
      <c r="K30" s="6">
        <f>Table14[[#This Row],[Service Area Population]]/1000</f>
        <v>8.9659999999999993</v>
      </c>
      <c r="L30" s="7">
        <f>(Table14[[#This Row],[Ideal hotspots]]*Table14[[#This Row],[Monthly Cost for data]])*12</f>
        <v>4302.6040800000001</v>
      </c>
    </row>
    <row r="31" spans="1:12" x14ac:dyDescent="0.25">
      <c r="A31" t="s">
        <v>83</v>
      </c>
      <c r="B31" s="3">
        <v>78322</v>
      </c>
      <c r="C31" t="s">
        <v>84</v>
      </c>
      <c r="D31" t="s">
        <v>5</v>
      </c>
      <c r="E31">
        <v>89.5</v>
      </c>
      <c r="F31" t="s">
        <v>221</v>
      </c>
      <c r="G31">
        <v>0</v>
      </c>
      <c r="H31">
        <v>39.99</v>
      </c>
      <c r="I31">
        <v>2</v>
      </c>
      <c r="J31">
        <f>(Table14[[#This Row],[Number of hotspots]]*Table14[[#This Row],[Monthly Cost for data]])*12</f>
        <v>959.76</v>
      </c>
      <c r="K31" s="6">
        <f>Table14[[#This Row],[Service Area Population]]/1000</f>
        <v>78.322000000000003</v>
      </c>
      <c r="L31" s="7">
        <f>(Table14[[#This Row],[Ideal hotspots]]*Table14[[#This Row],[Monthly Cost for data]])*12</f>
        <v>37585.161360000006</v>
      </c>
    </row>
    <row r="32" spans="1:12" x14ac:dyDescent="0.25">
      <c r="A32" t="s">
        <v>85</v>
      </c>
      <c r="B32" s="3">
        <v>2555</v>
      </c>
      <c r="C32" t="s">
        <v>86</v>
      </c>
      <c r="D32" t="s">
        <v>17</v>
      </c>
      <c r="E32">
        <v>96.9</v>
      </c>
      <c r="F32" t="s">
        <v>221</v>
      </c>
      <c r="G32">
        <v>0</v>
      </c>
      <c r="H32">
        <v>39.99</v>
      </c>
      <c r="I32">
        <v>2</v>
      </c>
      <c r="J32">
        <f>(Table14[[#This Row],[Number of hotspots]]*Table14[[#This Row],[Monthly Cost for data]])*12</f>
        <v>959.76</v>
      </c>
      <c r="K32" s="6">
        <f>Table14[[#This Row],[Service Area Population]]/1000</f>
        <v>2.5550000000000002</v>
      </c>
      <c r="L32" s="7">
        <f>(Table14[[#This Row],[Ideal hotspots]]*Table14[[#This Row],[Monthly Cost for data]])*12</f>
        <v>1226.0934000000002</v>
      </c>
    </row>
    <row r="33" spans="1:12" x14ac:dyDescent="0.25">
      <c r="A33" t="s">
        <v>87</v>
      </c>
      <c r="B33" s="3">
        <v>2168</v>
      </c>
      <c r="C33" t="s">
        <v>88</v>
      </c>
      <c r="D33" t="s">
        <v>89</v>
      </c>
      <c r="E33">
        <v>94.8</v>
      </c>
      <c r="F33" t="s">
        <v>221</v>
      </c>
      <c r="G33">
        <v>0</v>
      </c>
      <c r="H33">
        <v>39.99</v>
      </c>
      <c r="I33">
        <v>2</v>
      </c>
      <c r="J33">
        <f>(Table14[[#This Row],[Number of hotspots]]*Table14[[#This Row],[Monthly Cost for data]])*12</f>
        <v>959.76</v>
      </c>
      <c r="K33" s="6">
        <f>Table14[[#This Row],[Service Area Population]]/1000</f>
        <v>2.1680000000000001</v>
      </c>
      <c r="L33" s="7">
        <v>959.76</v>
      </c>
    </row>
    <row r="34" spans="1:12" x14ac:dyDescent="0.25">
      <c r="A34" t="s">
        <v>90</v>
      </c>
      <c r="B34" s="3">
        <v>16096</v>
      </c>
      <c r="C34" t="s">
        <v>91</v>
      </c>
      <c r="D34" t="s">
        <v>92</v>
      </c>
      <c r="E34">
        <v>96.3</v>
      </c>
      <c r="F34" t="s">
        <v>221</v>
      </c>
      <c r="G34">
        <v>0</v>
      </c>
      <c r="H34">
        <v>39.99</v>
      </c>
      <c r="I34">
        <v>2</v>
      </c>
      <c r="J34">
        <f>(Table14[[#This Row],[Number of hotspots]]*Table14[[#This Row],[Monthly Cost for data]])*12</f>
        <v>959.76</v>
      </c>
      <c r="K34" s="6">
        <f>Table14[[#This Row],[Service Area Population]]/1000</f>
        <v>16.096</v>
      </c>
      <c r="L34" s="7">
        <f>(Table14[[#This Row],[Ideal hotspots]]*Table14[[#This Row],[Monthly Cost for data]])*12</f>
        <v>7724.1484799999998</v>
      </c>
    </row>
    <row r="35" spans="1:12" x14ac:dyDescent="0.25">
      <c r="A35" t="s">
        <v>93</v>
      </c>
      <c r="B35" s="3">
        <v>9298</v>
      </c>
      <c r="C35" t="s">
        <v>94</v>
      </c>
      <c r="D35" t="s">
        <v>95</v>
      </c>
      <c r="E35">
        <v>78.900000000000006</v>
      </c>
      <c r="F35" t="s">
        <v>221</v>
      </c>
      <c r="G35">
        <v>0</v>
      </c>
      <c r="H35">
        <v>39.99</v>
      </c>
      <c r="I35">
        <v>2</v>
      </c>
      <c r="J35">
        <f>(Table14[[#This Row],[Number of hotspots]]*Table14[[#This Row],[Monthly Cost for data]])*12</f>
        <v>959.76</v>
      </c>
      <c r="K35" s="6">
        <f>Table14[[#This Row],[Service Area Population]]/1000</f>
        <v>9.298</v>
      </c>
      <c r="L35" s="7">
        <f>(Table14[[#This Row],[Ideal hotspots]]*Table14[[#This Row],[Monthly Cost for data]])*12</f>
        <v>4461.9242400000003</v>
      </c>
    </row>
    <row r="36" spans="1:12" x14ac:dyDescent="0.25">
      <c r="A36" t="s">
        <v>96</v>
      </c>
      <c r="B36" s="3">
        <v>1743</v>
      </c>
      <c r="C36" t="s">
        <v>97</v>
      </c>
      <c r="D36" t="s">
        <v>98</v>
      </c>
      <c r="E36">
        <v>38</v>
      </c>
      <c r="F36" t="s">
        <v>221</v>
      </c>
      <c r="G36">
        <v>0</v>
      </c>
      <c r="H36">
        <v>39.99</v>
      </c>
      <c r="I36">
        <v>2</v>
      </c>
      <c r="J36">
        <f>(Table14[[#This Row],[Number of hotspots]]*Table14[[#This Row],[Monthly Cost for data]])*12</f>
        <v>959.76</v>
      </c>
      <c r="K36" s="6">
        <f>Table14[[#This Row],[Service Area Population]]/1000</f>
        <v>1.7430000000000001</v>
      </c>
      <c r="L36" s="7">
        <v>959.76</v>
      </c>
    </row>
    <row r="37" spans="1:12" x14ac:dyDescent="0.25">
      <c r="A37" t="s">
        <v>99</v>
      </c>
      <c r="B37" s="3">
        <v>84571</v>
      </c>
      <c r="C37" t="s">
        <v>100</v>
      </c>
      <c r="D37" t="s">
        <v>101</v>
      </c>
      <c r="E37">
        <v>95.6</v>
      </c>
      <c r="F37" t="s">
        <v>221</v>
      </c>
      <c r="G37">
        <v>0</v>
      </c>
      <c r="H37">
        <v>39.99</v>
      </c>
      <c r="I37">
        <v>2</v>
      </c>
      <c r="J37">
        <f>(Table14[[#This Row],[Number of hotspots]]*Table14[[#This Row],[Monthly Cost for data]])*12</f>
        <v>959.76</v>
      </c>
      <c r="K37" s="6">
        <f>Table14[[#This Row],[Service Area Population]]/1000</f>
        <v>84.570999999999998</v>
      </c>
      <c r="L37" s="7">
        <f>(Table14[[#This Row],[Ideal hotspots]]*Table14[[#This Row],[Monthly Cost for data]])*12</f>
        <v>40583.931479999999</v>
      </c>
    </row>
    <row r="38" spans="1:12" x14ac:dyDescent="0.25">
      <c r="A38" t="s">
        <v>102</v>
      </c>
      <c r="B38" s="3">
        <v>5713</v>
      </c>
      <c r="C38" t="s">
        <v>103</v>
      </c>
      <c r="D38" t="s">
        <v>104</v>
      </c>
      <c r="E38">
        <v>46</v>
      </c>
      <c r="F38" t="s">
        <v>221</v>
      </c>
      <c r="G38">
        <v>0</v>
      </c>
      <c r="H38">
        <v>39.99</v>
      </c>
      <c r="I38">
        <v>2</v>
      </c>
      <c r="J38">
        <f>(Table14[[#This Row],[Number of hotspots]]*Table14[[#This Row],[Monthly Cost for data]])*12</f>
        <v>959.76</v>
      </c>
      <c r="K38" s="6">
        <f>Table14[[#This Row],[Service Area Population]]/1000</f>
        <v>5.7130000000000001</v>
      </c>
      <c r="L38" s="7">
        <f>(Table14[[#This Row],[Ideal hotspots]]*Table14[[#This Row],[Monthly Cost for data]])*12</f>
        <v>2741.5544399999999</v>
      </c>
    </row>
    <row r="39" spans="1:12" x14ac:dyDescent="0.25">
      <c r="A39" t="s">
        <v>105</v>
      </c>
      <c r="B39" s="3">
        <v>2464</v>
      </c>
      <c r="C39" t="s">
        <v>106</v>
      </c>
      <c r="D39" t="s">
        <v>22</v>
      </c>
      <c r="E39">
        <v>37.200000000000003</v>
      </c>
      <c r="F39" t="s">
        <v>221</v>
      </c>
      <c r="G39">
        <v>0</v>
      </c>
      <c r="H39">
        <v>39.99</v>
      </c>
      <c r="I39">
        <v>2</v>
      </c>
      <c r="J39">
        <f>(Table14[[#This Row],[Number of hotspots]]*Table14[[#This Row],[Monthly Cost for data]])*12</f>
        <v>959.76</v>
      </c>
      <c r="K39" s="6">
        <f>Table14[[#This Row],[Service Area Population]]/1000</f>
        <v>2.464</v>
      </c>
      <c r="L39" s="7">
        <v>959.76</v>
      </c>
    </row>
    <row r="40" spans="1:12" x14ac:dyDescent="0.25">
      <c r="A40" t="s">
        <v>107</v>
      </c>
      <c r="B40" s="3">
        <v>2072</v>
      </c>
      <c r="C40" t="s">
        <v>108</v>
      </c>
      <c r="D40" t="s">
        <v>109</v>
      </c>
      <c r="E40">
        <v>82.6</v>
      </c>
      <c r="F40" t="s">
        <v>221</v>
      </c>
      <c r="G40">
        <v>0</v>
      </c>
      <c r="H40">
        <v>39.99</v>
      </c>
      <c r="I40">
        <v>2</v>
      </c>
      <c r="J40">
        <f>(Table14[[#This Row],[Number of hotspots]]*Table14[[#This Row],[Monthly Cost for data]])*12</f>
        <v>959.76</v>
      </c>
      <c r="K40" s="6">
        <f>Table14[[#This Row],[Service Area Population]]/1000</f>
        <v>2.0720000000000001</v>
      </c>
      <c r="L40" s="7">
        <v>959.76</v>
      </c>
    </row>
    <row r="41" spans="1:12" x14ac:dyDescent="0.25">
      <c r="A41" t="s">
        <v>110</v>
      </c>
      <c r="B41" s="3">
        <v>6718</v>
      </c>
      <c r="C41" t="s">
        <v>111</v>
      </c>
      <c r="D41" t="s">
        <v>11</v>
      </c>
      <c r="E41">
        <v>95.3</v>
      </c>
      <c r="F41" t="s">
        <v>221</v>
      </c>
      <c r="G41">
        <v>0</v>
      </c>
      <c r="H41">
        <v>39.99</v>
      </c>
      <c r="I41">
        <v>2</v>
      </c>
      <c r="J41">
        <f>(Table14[[#This Row],[Number of hotspots]]*Table14[[#This Row],[Monthly Cost for data]])*12</f>
        <v>959.76</v>
      </c>
      <c r="K41" s="6">
        <f>Table14[[#This Row],[Service Area Population]]/1000</f>
        <v>6.718</v>
      </c>
      <c r="L41" s="7">
        <f>(Table14[[#This Row],[Ideal hotspots]]*Table14[[#This Row],[Monthly Cost for data]])*12</f>
        <v>3223.8338400000002</v>
      </c>
    </row>
    <row r="42" spans="1:12" x14ac:dyDescent="0.25">
      <c r="A42" t="s">
        <v>112</v>
      </c>
      <c r="B42" s="3">
        <v>63395</v>
      </c>
      <c r="C42" t="s">
        <v>113</v>
      </c>
      <c r="D42" t="s">
        <v>114</v>
      </c>
      <c r="E42">
        <v>86.5</v>
      </c>
      <c r="F42" t="s">
        <v>221</v>
      </c>
      <c r="G42">
        <v>0</v>
      </c>
      <c r="H42">
        <v>39.99</v>
      </c>
      <c r="I42">
        <v>2</v>
      </c>
      <c r="J42">
        <f>(Table14[[#This Row],[Number of hotspots]]*Table14[[#This Row],[Monthly Cost for data]])*12</f>
        <v>959.76</v>
      </c>
      <c r="K42" s="6">
        <f>Table14[[#This Row],[Service Area Population]]/1000</f>
        <v>63.395000000000003</v>
      </c>
      <c r="L42" s="7">
        <f>(Table14[[#This Row],[Ideal hotspots]]*Table14[[#This Row],[Monthly Cost for data]])*12</f>
        <v>30421.992600000005</v>
      </c>
    </row>
    <row r="43" spans="1:12" x14ac:dyDescent="0.25">
      <c r="A43" t="s">
        <v>115</v>
      </c>
      <c r="B43" s="3">
        <v>10025</v>
      </c>
      <c r="C43" t="s">
        <v>116</v>
      </c>
      <c r="D43" t="s">
        <v>48</v>
      </c>
      <c r="E43">
        <v>85</v>
      </c>
      <c r="F43" t="s">
        <v>221</v>
      </c>
      <c r="G43">
        <v>0</v>
      </c>
      <c r="H43">
        <v>39.99</v>
      </c>
      <c r="I43">
        <v>2</v>
      </c>
      <c r="J43">
        <f>(Table14[[#This Row],[Number of hotspots]]*Table14[[#This Row],[Monthly Cost for data]])*12</f>
        <v>959.76</v>
      </c>
      <c r="K43" s="6">
        <f>Table14[[#This Row],[Service Area Population]]/1000</f>
        <v>10.025</v>
      </c>
      <c r="L43" s="7">
        <f>(Table14[[#This Row],[Ideal hotspots]]*Table14[[#This Row],[Monthly Cost for data]])*12</f>
        <v>4810.7970000000005</v>
      </c>
    </row>
    <row r="44" spans="1:12" x14ac:dyDescent="0.25">
      <c r="A44" t="s">
        <v>117</v>
      </c>
      <c r="B44" s="3">
        <v>2339</v>
      </c>
      <c r="C44" t="s">
        <v>118</v>
      </c>
      <c r="D44" t="s">
        <v>119</v>
      </c>
      <c r="E44">
        <v>84</v>
      </c>
      <c r="F44" t="s">
        <v>221</v>
      </c>
      <c r="G44">
        <v>0</v>
      </c>
      <c r="H44">
        <v>39.99</v>
      </c>
      <c r="I44">
        <v>2</v>
      </c>
      <c r="J44">
        <f>(Table14[[#This Row],[Number of hotspots]]*Table14[[#This Row],[Monthly Cost for data]])*12</f>
        <v>959.76</v>
      </c>
      <c r="K44" s="6">
        <f>Table14[[#This Row],[Service Area Population]]/1000</f>
        <v>2.339</v>
      </c>
      <c r="L44" s="7">
        <v>959.76</v>
      </c>
    </row>
    <row r="45" spans="1:12" x14ac:dyDescent="0.25">
      <c r="A45" t="s">
        <v>120</v>
      </c>
      <c r="B45" s="3">
        <v>19687</v>
      </c>
      <c r="C45" t="s">
        <v>121</v>
      </c>
      <c r="D45" t="s">
        <v>122</v>
      </c>
      <c r="E45">
        <v>58.9</v>
      </c>
      <c r="F45" t="s">
        <v>221</v>
      </c>
      <c r="G45">
        <v>0</v>
      </c>
      <c r="H45">
        <v>39.99</v>
      </c>
      <c r="I45">
        <v>2</v>
      </c>
      <c r="J45">
        <f>(Table14[[#This Row],[Number of hotspots]]*Table14[[#This Row],[Monthly Cost for data]])*12</f>
        <v>959.76</v>
      </c>
      <c r="K45" s="6">
        <f>Table14[[#This Row],[Service Area Population]]/1000</f>
        <v>19.687000000000001</v>
      </c>
      <c r="L45" s="7">
        <f>(Table14[[#This Row],[Ideal hotspots]]*Table14[[#This Row],[Monthly Cost for data]])*12</f>
        <v>9447.3975600000012</v>
      </c>
    </row>
    <row r="46" spans="1:12" x14ac:dyDescent="0.25">
      <c r="A46" t="s">
        <v>123</v>
      </c>
      <c r="B46" s="3">
        <v>15636</v>
      </c>
      <c r="C46" t="s">
        <v>124</v>
      </c>
      <c r="D46" t="s">
        <v>125</v>
      </c>
      <c r="E46">
        <v>56.9</v>
      </c>
      <c r="F46" t="s">
        <v>221</v>
      </c>
      <c r="G46">
        <v>0</v>
      </c>
      <c r="H46">
        <v>39.99</v>
      </c>
      <c r="I46">
        <v>2</v>
      </c>
      <c r="J46">
        <f>(Table14[[#This Row],[Number of hotspots]]*Table14[[#This Row],[Monthly Cost for data]])*12</f>
        <v>959.76</v>
      </c>
      <c r="K46" s="6">
        <f>Table14[[#This Row],[Service Area Population]]/1000</f>
        <v>15.635999999999999</v>
      </c>
      <c r="L46" s="7">
        <f>(Table14[[#This Row],[Ideal hotspots]]*Table14[[#This Row],[Monthly Cost for data]])*12</f>
        <v>7503.4036799999994</v>
      </c>
    </row>
    <row r="47" spans="1:12" x14ac:dyDescent="0.25">
      <c r="A47" t="s">
        <v>126</v>
      </c>
      <c r="B47" s="3">
        <v>1177</v>
      </c>
      <c r="C47" t="s">
        <v>127</v>
      </c>
      <c r="D47" t="s">
        <v>128</v>
      </c>
      <c r="E47">
        <v>31.1</v>
      </c>
      <c r="F47" t="s">
        <v>221</v>
      </c>
      <c r="G47">
        <v>0</v>
      </c>
      <c r="H47">
        <v>39.99</v>
      </c>
      <c r="I47">
        <v>2</v>
      </c>
      <c r="J47">
        <f>(Table14[[#This Row],[Number of hotspots]]*Table14[[#This Row],[Monthly Cost for data]])*12</f>
        <v>959.76</v>
      </c>
      <c r="K47" s="6">
        <v>2</v>
      </c>
      <c r="L47" s="7">
        <f>(Table14[[#This Row],[Ideal hotspots]]*Table14[[#This Row],[Monthly Cost for data]])*12</f>
        <v>959.76</v>
      </c>
    </row>
    <row r="48" spans="1:12" x14ac:dyDescent="0.25">
      <c r="A48" t="s">
        <v>129</v>
      </c>
      <c r="B48" s="3">
        <v>6792</v>
      </c>
      <c r="C48" t="s">
        <v>130</v>
      </c>
      <c r="D48" t="s">
        <v>2</v>
      </c>
      <c r="E48">
        <v>86.1</v>
      </c>
      <c r="F48" t="s">
        <v>221</v>
      </c>
      <c r="G48">
        <v>0</v>
      </c>
      <c r="H48">
        <v>39.99</v>
      </c>
      <c r="I48">
        <v>2</v>
      </c>
      <c r="J48">
        <f>(Table14[[#This Row],[Number of hotspots]]*Table14[[#This Row],[Monthly Cost for data]])*12</f>
        <v>959.76</v>
      </c>
      <c r="K48" s="6">
        <f>Table14[[#This Row],[Service Area Population]]/1000</f>
        <v>6.7919999999999998</v>
      </c>
      <c r="L48" s="7">
        <f>(Table14[[#This Row],[Ideal hotspots]]*Table14[[#This Row],[Monthly Cost for data]])*12</f>
        <v>3259.3449599999999</v>
      </c>
    </row>
    <row r="49" spans="1:12" x14ac:dyDescent="0.25">
      <c r="A49" t="s">
        <v>131</v>
      </c>
      <c r="B49" s="3">
        <v>1891</v>
      </c>
      <c r="C49" t="s">
        <v>132</v>
      </c>
      <c r="D49" t="s">
        <v>133</v>
      </c>
      <c r="E49">
        <v>98.5</v>
      </c>
      <c r="F49" t="s">
        <v>221</v>
      </c>
      <c r="G49">
        <v>0</v>
      </c>
      <c r="H49">
        <v>39.99</v>
      </c>
      <c r="I49">
        <v>2</v>
      </c>
      <c r="J49">
        <f>(Table14[[#This Row],[Number of hotspots]]*Table14[[#This Row],[Monthly Cost for data]])*12</f>
        <v>959.76</v>
      </c>
      <c r="K49" s="6">
        <f>Table14[[#This Row],[Service Area Population]]/1000</f>
        <v>1.891</v>
      </c>
      <c r="L49" s="7">
        <v>959.76</v>
      </c>
    </row>
    <row r="50" spans="1:12" x14ac:dyDescent="0.25">
      <c r="A50" t="s">
        <v>134</v>
      </c>
      <c r="B50" s="3">
        <v>11699</v>
      </c>
      <c r="C50" t="s">
        <v>135</v>
      </c>
      <c r="D50" t="s">
        <v>136</v>
      </c>
      <c r="E50">
        <v>92.7</v>
      </c>
      <c r="F50" t="s">
        <v>221</v>
      </c>
      <c r="G50">
        <v>0</v>
      </c>
      <c r="H50">
        <v>39.99</v>
      </c>
      <c r="I50">
        <v>2</v>
      </c>
      <c r="J50">
        <f>(Table14[[#This Row],[Number of hotspots]]*Table14[[#This Row],[Monthly Cost for data]])*12</f>
        <v>959.76</v>
      </c>
      <c r="K50" s="6">
        <f>Table14[[#This Row],[Service Area Population]]/1000</f>
        <v>11.699</v>
      </c>
      <c r="L50" s="7">
        <f>(Table14[[#This Row],[Ideal hotspots]]*Table14[[#This Row],[Monthly Cost for data]])*12</f>
        <v>5614.1161199999997</v>
      </c>
    </row>
    <row r="51" spans="1:12" x14ac:dyDescent="0.25">
      <c r="A51" t="s">
        <v>137</v>
      </c>
      <c r="B51" s="3">
        <v>4223</v>
      </c>
      <c r="C51" t="s">
        <v>138</v>
      </c>
      <c r="D51" t="s">
        <v>139</v>
      </c>
      <c r="E51">
        <v>38.6</v>
      </c>
      <c r="F51" t="s">
        <v>221</v>
      </c>
      <c r="G51">
        <v>0</v>
      </c>
      <c r="H51">
        <v>39.99</v>
      </c>
      <c r="I51">
        <v>2</v>
      </c>
      <c r="J51">
        <f>(Table14[[#This Row],[Number of hotspots]]*Table14[[#This Row],[Monthly Cost for data]])*12</f>
        <v>959.76</v>
      </c>
      <c r="K51" s="6">
        <f>Table14[[#This Row],[Service Area Population]]/1000</f>
        <v>4.2229999999999999</v>
      </c>
      <c r="L51" s="7">
        <f>(Table14[[#This Row],[Ideal hotspots]]*Table14[[#This Row],[Monthly Cost for data]])*12</f>
        <v>2026.53324</v>
      </c>
    </row>
    <row r="52" spans="1:12" x14ac:dyDescent="0.25">
      <c r="A52" t="s">
        <v>140</v>
      </c>
      <c r="B52" s="3">
        <v>109299</v>
      </c>
      <c r="C52" t="s">
        <v>141</v>
      </c>
      <c r="D52" t="s">
        <v>141</v>
      </c>
      <c r="E52">
        <v>91.6</v>
      </c>
      <c r="F52" t="s">
        <v>221</v>
      </c>
      <c r="G52">
        <v>0</v>
      </c>
      <c r="H52">
        <v>39.99</v>
      </c>
      <c r="I52">
        <v>2</v>
      </c>
      <c r="J52">
        <f>(Table14[[#This Row],[Number of hotspots]]*Table14[[#This Row],[Monthly Cost for data]])*12</f>
        <v>959.76</v>
      </c>
      <c r="K52" s="6">
        <f>Table14[[#This Row],[Service Area Population]]/1000</f>
        <v>109.29900000000001</v>
      </c>
      <c r="L52" s="7">
        <f>(Table14[[#This Row],[Ideal hotspots]]*Table14[[#This Row],[Monthly Cost for data]])*12</f>
        <v>52450.404120000007</v>
      </c>
    </row>
    <row r="53" spans="1:12" x14ac:dyDescent="0.25">
      <c r="A53" t="s">
        <v>217</v>
      </c>
      <c r="B53" s="3">
        <v>495</v>
      </c>
      <c r="C53" t="s">
        <v>67</v>
      </c>
      <c r="D53" t="s">
        <v>48</v>
      </c>
      <c r="E53">
        <v>85</v>
      </c>
      <c r="F53" t="s">
        <v>221</v>
      </c>
      <c r="G53">
        <v>0</v>
      </c>
      <c r="H53">
        <v>39.99</v>
      </c>
      <c r="I53">
        <v>2</v>
      </c>
      <c r="J53">
        <f>(Table14[[#This Row],[Number of hotspots]]*Table14[[#This Row],[Monthly Cost for data]])*12</f>
        <v>959.76</v>
      </c>
      <c r="K53" s="6">
        <v>2</v>
      </c>
      <c r="L53" s="7">
        <f>(Table14[[#This Row],[Ideal hotspots]]*Table14[[#This Row],[Monthly Cost for data]])*12</f>
        <v>959.76</v>
      </c>
    </row>
    <row r="54" spans="1:12" x14ac:dyDescent="0.25">
      <c r="A54" t="s">
        <v>142</v>
      </c>
      <c r="B54" s="3">
        <v>5693</v>
      </c>
      <c r="C54" t="s">
        <v>143</v>
      </c>
      <c r="D54" t="s">
        <v>104</v>
      </c>
      <c r="E54">
        <v>46</v>
      </c>
      <c r="F54" t="s">
        <v>221</v>
      </c>
      <c r="G54">
        <v>0</v>
      </c>
      <c r="H54">
        <v>39.99</v>
      </c>
      <c r="I54">
        <v>2</v>
      </c>
      <c r="J54">
        <f>(Table14[[#This Row],[Number of hotspots]]*Table14[[#This Row],[Monthly Cost for data]])*12</f>
        <v>959.76</v>
      </c>
      <c r="K54" s="6">
        <f>Table14[[#This Row],[Service Area Population]]/1000</f>
        <v>5.6929999999999996</v>
      </c>
      <c r="L54" s="7">
        <f>(Table14[[#This Row],[Ideal hotspots]]*Table14[[#This Row],[Monthly Cost for data]])*12</f>
        <v>2731.9568399999998</v>
      </c>
    </row>
    <row r="55" spans="1:12" x14ac:dyDescent="0.25">
      <c r="A55" t="s">
        <v>144</v>
      </c>
      <c r="B55" s="3">
        <v>11105</v>
      </c>
      <c r="C55" t="s">
        <v>145</v>
      </c>
      <c r="D55" t="s">
        <v>146</v>
      </c>
      <c r="E55">
        <v>75.8</v>
      </c>
      <c r="F55" t="s">
        <v>221</v>
      </c>
      <c r="G55">
        <v>0</v>
      </c>
      <c r="H55">
        <v>39.99</v>
      </c>
      <c r="I55">
        <v>2</v>
      </c>
      <c r="J55">
        <f>(Table14[[#This Row],[Number of hotspots]]*Table14[[#This Row],[Monthly Cost for data]])*12</f>
        <v>959.76</v>
      </c>
      <c r="K55" s="6">
        <f>Table14[[#This Row],[Service Area Population]]/1000</f>
        <v>11.105</v>
      </c>
      <c r="L55" s="7">
        <f>(Table14[[#This Row],[Ideal hotspots]]*Table14[[#This Row],[Monthly Cost for data]])*12</f>
        <v>5329.0673999999999</v>
      </c>
    </row>
    <row r="56" spans="1:12" x14ac:dyDescent="0.25">
      <c r="A56" t="s">
        <v>147</v>
      </c>
      <c r="B56" s="3">
        <v>10283</v>
      </c>
      <c r="C56" t="s">
        <v>148</v>
      </c>
      <c r="D56" t="s">
        <v>14</v>
      </c>
      <c r="E56">
        <v>47.8</v>
      </c>
      <c r="F56" t="s">
        <v>221</v>
      </c>
      <c r="G56">
        <v>0</v>
      </c>
      <c r="H56">
        <v>39.99</v>
      </c>
      <c r="I56">
        <v>2</v>
      </c>
      <c r="J56">
        <f>(Table14[[#This Row],[Number of hotspots]]*Table14[[#This Row],[Monthly Cost for data]])*12</f>
        <v>959.76</v>
      </c>
      <c r="K56" s="6">
        <f>Table14[[#This Row],[Service Area Population]]/1000</f>
        <v>10.282999999999999</v>
      </c>
      <c r="L56" s="7">
        <f>(Table14[[#This Row],[Ideal hotspots]]*Table14[[#This Row],[Monthly Cost for data]])*12</f>
        <v>4934.6060400000006</v>
      </c>
    </row>
    <row r="57" spans="1:12" x14ac:dyDescent="0.25">
      <c r="A57" t="s">
        <v>149</v>
      </c>
      <c r="B57" s="3">
        <v>494</v>
      </c>
      <c r="C57" t="s">
        <v>150</v>
      </c>
      <c r="D57" t="s">
        <v>151</v>
      </c>
      <c r="E57">
        <v>42.3</v>
      </c>
      <c r="F57" t="s">
        <v>221</v>
      </c>
      <c r="G57">
        <v>0</v>
      </c>
      <c r="H57">
        <v>39.99</v>
      </c>
      <c r="I57">
        <v>2</v>
      </c>
      <c r="J57">
        <f>(Table14[[#This Row],[Number of hotspots]]*Table14[[#This Row],[Monthly Cost for data]])*12</f>
        <v>959.76</v>
      </c>
      <c r="K57" s="6">
        <v>2</v>
      </c>
      <c r="L57" s="7">
        <f>(Table14[[#This Row],[Ideal hotspots]]*Table14[[#This Row],[Monthly Cost for data]])*12</f>
        <v>959.76</v>
      </c>
    </row>
    <row r="58" spans="1:12" x14ac:dyDescent="0.25">
      <c r="A58" t="s">
        <v>152</v>
      </c>
      <c r="B58" s="3">
        <v>1332</v>
      </c>
      <c r="C58" t="s">
        <v>153</v>
      </c>
      <c r="D58" t="s">
        <v>56</v>
      </c>
      <c r="E58">
        <v>31.8</v>
      </c>
      <c r="F58" t="s">
        <v>221</v>
      </c>
      <c r="G58">
        <v>0</v>
      </c>
      <c r="H58">
        <v>39.99</v>
      </c>
      <c r="I58">
        <v>2</v>
      </c>
      <c r="J58">
        <f>(Table14[[#This Row],[Number of hotspots]]*Table14[[#This Row],[Monthly Cost for data]])*12</f>
        <v>959.76</v>
      </c>
      <c r="K58" s="6">
        <v>2</v>
      </c>
      <c r="L58" s="7">
        <f>(Table14[[#This Row],[Ideal hotspots]]*Table14[[#This Row],[Monthly Cost for data]])*12</f>
        <v>959.76</v>
      </c>
    </row>
    <row r="59" spans="1:12" x14ac:dyDescent="0.25">
      <c r="A59" t="s">
        <v>154</v>
      </c>
      <c r="B59" s="3">
        <v>4253</v>
      </c>
      <c r="C59" t="s">
        <v>155</v>
      </c>
      <c r="D59" t="s">
        <v>156</v>
      </c>
      <c r="E59">
        <v>84.1</v>
      </c>
      <c r="F59" t="s">
        <v>221</v>
      </c>
      <c r="G59">
        <v>0</v>
      </c>
      <c r="H59">
        <v>39.99</v>
      </c>
      <c r="I59">
        <v>2</v>
      </c>
      <c r="J59">
        <f>(Table14[[#This Row],[Number of hotspots]]*Table14[[#This Row],[Monthly Cost for data]])*12</f>
        <v>959.76</v>
      </c>
      <c r="K59" s="6">
        <f>Table14[[#This Row],[Service Area Population]]/1000</f>
        <v>4.2530000000000001</v>
      </c>
      <c r="L59" s="7">
        <f>(Table14[[#This Row],[Ideal hotspots]]*Table14[[#This Row],[Monthly Cost for data]])*12</f>
        <v>2040.9296400000001</v>
      </c>
    </row>
    <row r="60" spans="1:12" x14ac:dyDescent="0.25">
      <c r="A60" t="s">
        <v>157</v>
      </c>
      <c r="B60" s="3">
        <v>4532</v>
      </c>
      <c r="C60" t="s">
        <v>158</v>
      </c>
      <c r="D60" t="s">
        <v>159</v>
      </c>
      <c r="E60">
        <v>33.5</v>
      </c>
      <c r="F60" t="s">
        <v>221</v>
      </c>
      <c r="G60">
        <v>0</v>
      </c>
      <c r="H60">
        <v>39.99</v>
      </c>
      <c r="I60">
        <v>2</v>
      </c>
      <c r="J60">
        <f>(Table14[[#This Row],[Number of hotspots]]*Table14[[#This Row],[Monthly Cost for data]])*12</f>
        <v>959.76</v>
      </c>
      <c r="K60" s="6">
        <f>Table14[[#This Row],[Service Area Population]]/1000</f>
        <v>4.532</v>
      </c>
      <c r="L60" s="7">
        <f>(Table14[[#This Row],[Ideal hotspots]]*Table14[[#This Row],[Monthly Cost for data]])*12</f>
        <v>2174.8161599999999</v>
      </c>
    </row>
    <row r="61" spans="1:12" x14ac:dyDescent="0.25">
      <c r="A61" t="s">
        <v>160</v>
      </c>
      <c r="B61" s="3">
        <v>1179</v>
      </c>
      <c r="C61" t="s">
        <v>161</v>
      </c>
      <c r="D61" t="s">
        <v>162</v>
      </c>
      <c r="E61">
        <v>61.5</v>
      </c>
      <c r="F61" t="s">
        <v>221</v>
      </c>
      <c r="G61">
        <v>0</v>
      </c>
      <c r="H61">
        <v>39.99</v>
      </c>
      <c r="I61">
        <v>2</v>
      </c>
      <c r="J61">
        <f>(Table14[[#This Row],[Number of hotspots]]*Table14[[#This Row],[Monthly Cost for data]])*12</f>
        <v>959.76</v>
      </c>
      <c r="K61" s="6">
        <v>2</v>
      </c>
      <c r="L61" s="7">
        <f>(Table14[[#This Row],[Ideal hotspots]]*Table14[[#This Row],[Monthly Cost for data]])*12</f>
        <v>959.76</v>
      </c>
    </row>
    <row r="62" spans="1:12" x14ac:dyDescent="0.25">
      <c r="A62" t="s">
        <v>163</v>
      </c>
      <c r="B62" s="3">
        <v>1918</v>
      </c>
      <c r="C62" t="s">
        <v>164</v>
      </c>
      <c r="D62" t="s">
        <v>159</v>
      </c>
      <c r="E62">
        <v>33.5</v>
      </c>
      <c r="F62" t="s">
        <v>221</v>
      </c>
      <c r="G62">
        <v>0</v>
      </c>
      <c r="H62">
        <v>39.99</v>
      </c>
      <c r="I62">
        <v>2</v>
      </c>
      <c r="J62">
        <f>(Table14[[#This Row],[Number of hotspots]]*Table14[[#This Row],[Monthly Cost for data]])*12</f>
        <v>959.76</v>
      </c>
      <c r="K62" s="6">
        <f>Table14[[#This Row],[Service Area Population]]/1000</f>
        <v>1.9179999999999999</v>
      </c>
      <c r="L62" s="7">
        <v>959.76</v>
      </c>
    </row>
    <row r="63" spans="1:12" x14ac:dyDescent="0.25">
      <c r="A63" t="s">
        <v>165</v>
      </c>
      <c r="B63" s="3">
        <v>5144</v>
      </c>
      <c r="C63" t="s">
        <v>166</v>
      </c>
      <c r="D63" t="s">
        <v>22</v>
      </c>
      <c r="E63">
        <v>37.200000000000003</v>
      </c>
      <c r="F63" t="s">
        <v>221</v>
      </c>
      <c r="G63">
        <v>0</v>
      </c>
      <c r="H63">
        <v>39.99</v>
      </c>
      <c r="I63">
        <v>2</v>
      </c>
      <c r="J63">
        <f>(Table14[[#This Row],[Number of hotspots]]*Table14[[#This Row],[Monthly Cost for data]])*12</f>
        <v>959.76</v>
      </c>
      <c r="K63" s="6">
        <f>Table14[[#This Row],[Service Area Population]]/1000</f>
        <v>5.1440000000000001</v>
      </c>
      <c r="L63" s="7">
        <f>(Table14[[#This Row],[Ideal hotspots]]*Table14[[#This Row],[Monthly Cost for data]])*12</f>
        <v>2468.50272</v>
      </c>
    </row>
    <row r="64" spans="1:12" x14ac:dyDescent="0.25">
      <c r="A64" t="s">
        <v>167</v>
      </c>
      <c r="B64" s="3">
        <v>8645</v>
      </c>
      <c r="C64" t="s">
        <v>168</v>
      </c>
      <c r="D64" t="s">
        <v>146</v>
      </c>
      <c r="E64">
        <v>75.8</v>
      </c>
      <c r="F64" t="s">
        <v>221</v>
      </c>
      <c r="G64">
        <v>0</v>
      </c>
      <c r="H64">
        <v>39.99</v>
      </c>
      <c r="I64">
        <v>2</v>
      </c>
      <c r="J64">
        <f>(Table14[[#This Row],[Number of hotspots]]*Table14[[#This Row],[Monthly Cost for data]])*12</f>
        <v>959.76</v>
      </c>
      <c r="K64" s="6">
        <f>Table14[[#This Row],[Service Area Population]]/1000</f>
        <v>8.6449999999999996</v>
      </c>
      <c r="L64" s="7">
        <f>(Table14[[#This Row],[Ideal hotspots]]*Table14[[#This Row],[Monthly Cost for data]])*12</f>
        <v>4148.5626000000002</v>
      </c>
    </row>
    <row r="65" spans="1:12" x14ac:dyDescent="0.25">
      <c r="A65" t="s">
        <v>169</v>
      </c>
      <c r="B65" s="3">
        <v>10425</v>
      </c>
      <c r="C65" t="s">
        <v>170</v>
      </c>
      <c r="D65" t="s">
        <v>171</v>
      </c>
      <c r="E65">
        <v>73.900000000000006</v>
      </c>
      <c r="F65" t="s">
        <v>221</v>
      </c>
      <c r="G65">
        <v>0</v>
      </c>
      <c r="H65">
        <v>39.99</v>
      </c>
      <c r="I65">
        <v>2</v>
      </c>
      <c r="J65">
        <f>(Table14[[#This Row],[Number of hotspots]]*Table14[[#This Row],[Monthly Cost for data]])*12</f>
        <v>959.76</v>
      </c>
      <c r="K65" s="6">
        <f>Table14[[#This Row],[Service Area Population]]/1000</f>
        <v>10.425000000000001</v>
      </c>
      <c r="L65" s="7">
        <f>(Table14[[#This Row],[Ideal hotspots]]*Table14[[#This Row],[Monthly Cost for data]])*12</f>
        <v>5002.7489999999998</v>
      </c>
    </row>
    <row r="66" spans="1:12" x14ac:dyDescent="0.25">
      <c r="A66" t="s">
        <v>172</v>
      </c>
      <c r="B66" s="3">
        <v>9233</v>
      </c>
      <c r="C66" t="s">
        <v>173</v>
      </c>
      <c r="D66" t="s">
        <v>174</v>
      </c>
      <c r="E66">
        <v>45.7</v>
      </c>
      <c r="F66" t="s">
        <v>221</v>
      </c>
      <c r="G66">
        <v>0</v>
      </c>
      <c r="H66">
        <v>39.99</v>
      </c>
      <c r="I66">
        <v>2</v>
      </c>
      <c r="J66">
        <f>(Table14[[#This Row],[Number of hotspots]]*Table14[[#This Row],[Monthly Cost for data]])*12</f>
        <v>959.76</v>
      </c>
      <c r="K66" s="6">
        <f>Table14[[#This Row],[Service Area Population]]/1000</f>
        <v>9.2330000000000005</v>
      </c>
      <c r="L66" s="7">
        <f>(Table14[[#This Row],[Ideal hotspots]]*Table14[[#This Row],[Monthly Cost for data]])*12</f>
        <v>4430.7320400000008</v>
      </c>
    </row>
    <row r="67" spans="1:12" x14ac:dyDescent="0.25">
      <c r="A67" t="s">
        <v>175</v>
      </c>
      <c r="B67" s="3">
        <v>4538</v>
      </c>
      <c r="C67" t="s">
        <v>176</v>
      </c>
      <c r="D67" t="s">
        <v>177</v>
      </c>
      <c r="E67">
        <v>52.3</v>
      </c>
      <c r="F67" t="s">
        <v>221</v>
      </c>
      <c r="G67">
        <v>0</v>
      </c>
      <c r="H67">
        <v>39.99</v>
      </c>
      <c r="I67">
        <v>2</v>
      </c>
      <c r="J67">
        <f>(Table14[[#This Row],[Number of hotspots]]*Table14[[#This Row],[Monthly Cost for data]])*12</f>
        <v>959.76</v>
      </c>
      <c r="K67" s="6">
        <f>Table14[[#This Row],[Service Area Population]]/1000</f>
        <v>4.5380000000000003</v>
      </c>
      <c r="L67" s="7">
        <f>(Table14[[#This Row],[Ideal hotspots]]*Table14[[#This Row],[Monthly Cost for data]])*12</f>
        <v>2177.6954400000004</v>
      </c>
    </row>
    <row r="68" spans="1:12" x14ac:dyDescent="0.25">
      <c r="A68" t="s">
        <v>178</v>
      </c>
      <c r="B68" s="3">
        <v>3384</v>
      </c>
      <c r="C68" t="s">
        <v>179</v>
      </c>
      <c r="D68" t="s">
        <v>180</v>
      </c>
      <c r="E68">
        <v>86.4</v>
      </c>
      <c r="F68" t="s">
        <v>221</v>
      </c>
      <c r="G68">
        <v>0</v>
      </c>
      <c r="H68">
        <v>39.99</v>
      </c>
      <c r="I68">
        <v>2</v>
      </c>
      <c r="J68">
        <f>(Table14[[#This Row],[Number of hotspots]]*Table14[[#This Row],[Monthly Cost for data]])*12</f>
        <v>959.76</v>
      </c>
      <c r="K68" s="6">
        <f>Table14[[#This Row],[Service Area Population]]/1000</f>
        <v>3.3839999999999999</v>
      </c>
      <c r="L68" s="7">
        <f>(Table14[[#This Row],[Ideal hotspots]]*Table14[[#This Row],[Monthly Cost for data]])*12</f>
        <v>1623.9139200000002</v>
      </c>
    </row>
    <row r="69" spans="1:12" x14ac:dyDescent="0.25">
      <c r="A69" t="s">
        <v>181</v>
      </c>
      <c r="B69" s="3">
        <v>981</v>
      </c>
      <c r="C69" t="s">
        <v>180</v>
      </c>
      <c r="D69" t="s">
        <v>128</v>
      </c>
      <c r="E69">
        <v>31.1</v>
      </c>
      <c r="F69" t="s">
        <v>221</v>
      </c>
      <c r="G69">
        <v>0</v>
      </c>
      <c r="H69">
        <v>39.99</v>
      </c>
      <c r="I69">
        <v>2</v>
      </c>
      <c r="J69">
        <f>(Table14[[#This Row],[Number of hotspots]]*Table14[[#This Row],[Monthly Cost for data]])*12</f>
        <v>959.76</v>
      </c>
      <c r="K69" s="6">
        <v>2</v>
      </c>
      <c r="L69" s="7">
        <f>(Table14[[#This Row],[Ideal hotspots]]*Table14[[#This Row],[Monthly Cost for data]])*12</f>
        <v>959.76</v>
      </c>
    </row>
    <row r="70" spans="1:12" x14ac:dyDescent="0.25">
      <c r="A70" t="s">
        <v>182</v>
      </c>
      <c r="B70" s="3">
        <v>9746</v>
      </c>
      <c r="C70" t="s">
        <v>183</v>
      </c>
      <c r="D70" t="s">
        <v>184</v>
      </c>
      <c r="E70">
        <v>86.2</v>
      </c>
      <c r="F70" t="s">
        <v>221</v>
      </c>
      <c r="G70">
        <v>0</v>
      </c>
      <c r="H70">
        <v>39.99</v>
      </c>
      <c r="I70">
        <v>2</v>
      </c>
      <c r="J70">
        <f>(Table14[[#This Row],[Number of hotspots]]*Table14[[#This Row],[Monthly Cost for data]])*12</f>
        <v>959.76</v>
      </c>
      <c r="K70" s="6">
        <f>Table14[[#This Row],[Service Area Population]]/1000</f>
        <v>9.7460000000000004</v>
      </c>
      <c r="L70" s="7">
        <f>(Table14[[#This Row],[Ideal hotspots]]*Table14[[#This Row],[Monthly Cost for data]])*12</f>
        <v>4676.9104800000005</v>
      </c>
    </row>
    <row r="71" spans="1:12" x14ac:dyDescent="0.25">
      <c r="A71" t="s">
        <v>185</v>
      </c>
      <c r="B71" s="3">
        <v>8996</v>
      </c>
      <c r="C71" t="s">
        <v>186</v>
      </c>
      <c r="D71" t="s">
        <v>146</v>
      </c>
      <c r="E71">
        <v>75.8</v>
      </c>
      <c r="F71" t="s">
        <v>221</v>
      </c>
      <c r="G71">
        <v>0</v>
      </c>
      <c r="H71">
        <v>39.99</v>
      </c>
      <c r="I71">
        <v>2</v>
      </c>
      <c r="J71">
        <f>(Table14[[#This Row],[Number of hotspots]]*Table14[[#This Row],[Monthly Cost for data]])*12</f>
        <v>959.76</v>
      </c>
      <c r="K71" s="6">
        <f>Table14[[#This Row],[Service Area Population]]/1000</f>
        <v>8.9960000000000004</v>
      </c>
      <c r="L71" s="7">
        <f>(Table14[[#This Row],[Ideal hotspots]]*Table14[[#This Row],[Monthly Cost for data]])*12</f>
        <v>4317.0004800000006</v>
      </c>
    </row>
    <row r="72" spans="1:12" x14ac:dyDescent="0.25">
      <c r="A72" t="s">
        <v>187</v>
      </c>
      <c r="B72" s="3">
        <v>9117</v>
      </c>
      <c r="C72" t="s">
        <v>188</v>
      </c>
      <c r="D72" t="s">
        <v>189</v>
      </c>
      <c r="E72">
        <v>62.9</v>
      </c>
      <c r="F72" t="s">
        <v>221</v>
      </c>
      <c r="G72">
        <v>0</v>
      </c>
      <c r="H72">
        <v>39.99</v>
      </c>
      <c r="I72">
        <v>2</v>
      </c>
      <c r="J72">
        <f>(Table14[[#This Row],[Number of hotspots]]*Table14[[#This Row],[Monthly Cost for data]])*12</f>
        <v>959.76</v>
      </c>
      <c r="K72" s="6">
        <f>Table14[[#This Row],[Service Area Population]]/1000</f>
        <v>9.1170000000000009</v>
      </c>
      <c r="L72" s="7">
        <f>(Table14[[#This Row],[Ideal hotspots]]*Table14[[#This Row],[Monthly Cost for data]])*12</f>
        <v>4375.0659599999999</v>
      </c>
    </row>
    <row r="73" spans="1:12" x14ac:dyDescent="0.25">
      <c r="A73" t="s">
        <v>190</v>
      </c>
      <c r="B73" s="3">
        <v>4963</v>
      </c>
      <c r="C73" t="s">
        <v>191</v>
      </c>
      <c r="D73" t="s">
        <v>159</v>
      </c>
      <c r="E73">
        <v>33.5</v>
      </c>
      <c r="F73" t="s">
        <v>221</v>
      </c>
      <c r="G73">
        <v>0</v>
      </c>
      <c r="H73">
        <v>39.99</v>
      </c>
      <c r="I73">
        <v>2</v>
      </c>
      <c r="J73">
        <f>(Table14[[#This Row],[Number of hotspots]]*Table14[[#This Row],[Monthly Cost for data]])*12</f>
        <v>959.76</v>
      </c>
      <c r="K73" s="6">
        <f>Table14[[#This Row],[Service Area Population]]/1000</f>
        <v>4.9630000000000001</v>
      </c>
      <c r="L73" s="7">
        <f>(Table14[[#This Row],[Ideal hotspots]]*Table14[[#This Row],[Monthly Cost for data]])*12</f>
        <v>2381.64444</v>
      </c>
    </row>
    <row r="74" spans="1:12" x14ac:dyDescent="0.25">
      <c r="A74" t="s">
        <v>192</v>
      </c>
      <c r="B74" s="3">
        <v>4820</v>
      </c>
      <c r="C74" t="s">
        <v>193</v>
      </c>
      <c r="D74" t="s">
        <v>128</v>
      </c>
      <c r="E74">
        <v>31.1</v>
      </c>
      <c r="F74" t="s">
        <v>221</v>
      </c>
      <c r="G74">
        <v>0</v>
      </c>
      <c r="H74">
        <v>39.99</v>
      </c>
      <c r="I74">
        <v>2</v>
      </c>
      <c r="J74">
        <f>(Table14[[#This Row],[Number of hotspots]]*Table14[[#This Row],[Monthly Cost for data]])*12</f>
        <v>959.76</v>
      </c>
      <c r="K74" s="6">
        <f>Table14[[#This Row],[Service Area Population]]/1000</f>
        <v>4.82</v>
      </c>
      <c r="L74" s="7">
        <f>(Table14[[#This Row],[Ideal hotspots]]*Table14[[#This Row],[Monthly Cost for data]])*12</f>
        <v>2313.0216000000005</v>
      </c>
    </row>
    <row r="75" spans="1:12" x14ac:dyDescent="0.25">
      <c r="A75" t="s">
        <v>194</v>
      </c>
      <c r="B75" s="3">
        <v>4097</v>
      </c>
      <c r="C75" t="s">
        <v>195</v>
      </c>
      <c r="D75" t="s">
        <v>2</v>
      </c>
      <c r="E75">
        <v>86.1</v>
      </c>
      <c r="F75" t="s">
        <v>221</v>
      </c>
      <c r="G75">
        <v>0</v>
      </c>
      <c r="H75">
        <v>39.99</v>
      </c>
      <c r="I75">
        <v>2</v>
      </c>
      <c r="J75">
        <f>(Table14[[#This Row],[Number of hotspots]]*Table14[[#This Row],[Monthly Cost for data]])*12</f>
        <v>959.76</v>
      </c>
      <c r="K75" s="6">
        <f>Table14[[#This Row],[Service Area Population]]/1000</f>
        <v>4.0970000000000004</v>
      </c>
      <c r="L75" s="7">
        <f>(Table14[[#This Row],[Ideal hotspots]]*Table14[[#This Row],[Monthly Cost for data]])*12</f>
        <v>1966.0683600000004</v>
      </c>
    </row>
    <row r="76" spans="1:12" x14ac:dyDescent="0.25">
      <c r="A76" t="s">
        <v>196</v>
      </c>
      <c r="B76" s="3">
        <v>5324</v>
      </c>
      <c r="C76" t="s">
        <v>197</v>
      </c>
      <c r="D76" t="s">
        <v>198</v>
      </c>
      <c r="E76">
        <v>41</v>
      </c>
      <c r="F76" t="s">
        <v>221</v>
      </c>
      <c r="G76">
        <v>0</v>
      </c>
      <c r="H76">
        <v>39.99</v>
      </c>
      <c r="I76">
        <v>2</v>
      </c>
      <c r="J76">
        <f>(Table14[[#This Row],[Number of hotspots]]*Table14[[#This Row],[Monthly Cost for data]])*12</f>
        <v>959.76</v>
      </c>
      <c r="K76" s="6">
        <f>Table14[[#This Row],[Service Area Population]]/1000</f>
        <v>5.3239999999999998</v>
      </c>
      <c r="L76" s="7">
        <f>(Table14[[#This Row],[Ideal hotspots]]*Table14[[#This Row],[Monthly Cost for data]])*12</f>
        <v>2554.88112</v>
      </c>
    </row>
    <row r="77" spans="1:12" x14ac:dyDescent="0.25">
      <c r="A77" t="s">
        <v>199</v>
      </c>
      <c r="B77" s="3">
        <v>714</v>
      </c>
      <c r="C77" t="s">
        <v>200</v>
      </c>
      <c r="D77" t="s">
        <v>128</v>
      </c>
      <c r="E77">
        <v>31.1</v>
      </c>
      <c r="F77" t="s">
        <v>221</v>
      </c>
      <c r="G77">
        <v>0</v>
      </c>
      <c r="H77">
        <v>39.99</v>
      </c>
      <c r="I77">
        <v>2</v>
      </c>
      <c r="J77">
        <f>(Table14[[#This Row],[Number of hotspots]]*Table14[[#This Row],[Monthly Cost for data]])*12</f>
        <v>959.76</v>
      </c>
      <c r="K77" s="6">
        <v>2</v>
      </c>
      <c r="L77" s="7">
        <f>(Table14[[#This Row],[Ideal hotspots]]*Table14[[#This Row],[Monthly Cost for data]])*12</f>
        <v>959.76</v>
      </c>
    </row>
    <row r="78" spans="1:12" x14ac:dyDescent="0.25">
      <c r="A78" t="s">
        <v>201</v>
      </c>
      <c r="B78" s="3">
        <v>1892</v>
      </c>
      <c r="C78" t="s">
        <v>202</v>
      </c>
      <c r="D78" t="s">
        <v>40</v>
      </c>
      <c r="E78">
        <v>12.3</v>
      </c>
      <c r="F78" t="s">
        <v>221</v>
      </c>
      <c r="G78">
        <v>0</v>
      </c>
      <c r="H78">
        <v>39.99</v>
      </c>
      <c r="I78">
        <v>2</v>
      </c>
      <c r="J78">
        <f>(Table14[[#This Row],[Number of hotspots]]*Table14[[#This Row],[Monthly Cost for data]])*12</f>
        <v>959.76</v>
      </c>
      <c r="K78" s="6">
        <f>Table14[[#This Row],[Service Area Population]]/1000</f>
        <v>1.8919999999999999</v>
      </c>
      <c r="L78" s="7">
        <v>959.76</v>
      </c>
    </row>
    <row r="79" spans="1:12" x14ac:dyDescent="0.25">
      <c r="A79" t="s">
        <v>203</v>
      </c>
      <c r="B79" s="3">
        <v>1547</v>
      </c>
      <c r="C79" t="s">
        <v>5</v>
      </c>
      <c r="D79" t="s">
        <v>5</v>
      </c>
      <c r="E79">
        <v>89.5</v>
      </c>
      <c r="F79" t="s">
        <v>221</v>
      </c>
      <c r="G79">
        <v>0</v>
      </c>
      <c r="H79">
        <v>39.99</v>
      </c>
      <c r="I79">
        <v>2</v>
      </c>
      <c r="J79">
        <f>(Table14[[#This Row],[Number of hotspots]]*Table14[[#This Row],[Monthly Cost for data]])*12</f>
        <v>959.76</v>
      </c>
      <c r="K79" s="6">
        <f>Table14[[#This Row],[Service Area Population]]/1000</f>
        <v>1.5469999999999999</v>
      </c>
      <c r="L79" s="7">
        <v>959.76</v>
      </c>
    </row>
    <row r="80" spans="1:12" x14ac:dyDescent="0.25">
      <c r="A80" t="s">
        <v>204</v>
      </c>
      <c r="B80" s="3">
        <v>3499</v>
      </c>
      <c r="C80" t="s">
        <v>205</v>
      </c>
      <c r="D80" t="s">
        <v>2</v>
      </c>
      <c r="E80">
        <v>86.1</v>
      </c>
      <c r="F80" t="s">
        <v>221</v>
      </c>
      <c r="G80">
        <v>0</v>
      </c>
      <c r="H80">
        <v>39.99</v>
      </c>
      <c r="I80">
        <v>2</v>
      </c>
      <c r="J80">
        <f>(Table14[[#This Row],[Number of hotspots]]*Table14[[#This Row],[Monthly Cost for data]])*12</f>
        <v>959.76</v>
      </c>
      <c r="K80" s="6">
        <f>Table14[[#This Row],[Service Area Population]]/1000</f>
        <v>3.4990000000000001</v>
      </c>
      <c r="L80" s="7">
        <f>(Table14[[#This Row],[Ideal hotspots]]*Table14[[#This Row],[Monthly Cost for data]])*12</f>
        <v>1679.1001200000001</v>
      </c>
    </row>
    <row r="81" spans="1:12" x14ac:dyDescent="0.25">
      <c r="A81" t="s">
        <v>206</v>
      </c>
      <c r="B81" s="3">
        <v>6357</v>
      </c>
      <c r="C81" t="s">
        <v>207</v>
      </c>
      <c r="D81" t="s">
        <v>101</v>
      </c>
      <c r="E81">
        <v>95.6</v>
      </c>
      <c r="F81" t="s">
        <v>221</v>
      </c>
      <c r="G81">
        <v>0</v>
      </c>
      <c r="H81">
        <v>39.99</v>
      </c>
      <c r="I81">
        <v>2</v>
      </c>
      <c r="J81">
        <f>(Table14[[#This Row],[Number of hotspots]]*Table14[[#This Row],[Monthly Cost for data]])*12</f>
        <v>959.76</v>
      </c>
      <c r="K81" s="6">
        <f>Table14[[#This Row],[Service Area Population]]/1000</f>
        <v>6.3570000000000002</v>
      </c>
      <c r="L81" s="7">
        <f>(Table14[[#This Row],[Ideal hotspots]]*Table14[[#This Row],[Monthly Cost for data]])*12</f>
        <v>3050.5971600000003</v>
      </c>
    </row>
    <row r="82" spans="1:12" x14ac:dyDescent="0.25">
      <c r="A82" t="s">
        <v>208</v>
      </c>
      <c r="B82" s="3">
        <v>1017</v>
      </c>
      <c r="C82" t="s">
        <v>209</v>
      </c>
      <c r="D82" t="s">
        <v>209</v>
      </c>
      <c r="E82">
        <v>7.4</v>
      </c>
      <c r="F82" t="s">
        <v>221</v>
      </c>
      <c r="G82">
        <v>0</v>
      </c>
      <c r="H82">
        <v>39.99</v>
      </c>
      <c r="I82">
        <v>2</v>
      </c>
      <c r="J82">
        <f>(Table14[[#This Row],[Number of hotspots]]*Table14[[#This Row],[Monthly Cost for data]])*12</f>
        <v>959.76</v>
      </c>
      <c r="K82" s="6">
        <v>2</v>
      </c>
      <c r="L82" s="7">
        <f>(Table14[[#This Row],[Ideal hotspots]]*Table14[[#This Row],[Monthly Cost for data]])*12</f>
        <v>959.76</v>
      </c>
    </row>
    <row r="83" spans="1:12" x14ac:dyDescent="0.25">
      <c r="A83" t="s">
        <v>210</v>
      </c>
      <c r="B83" s="3">
        <v>7027</v>
      </c>
      <c r="C83" t="s">
        <v>95</v>
      </c>
      <c r="D83" t="s">
        <v>211</v>
      </c>
      <c r="E83">
        <v>55.6</v>
      </c>
      <c r="F83" t="s">
        <v>221</v>
      </c>
      <c r="G83">
        <v>0</v>
      </c>
      <c r="H83">
        <v>39.99</v>
      </c>
      <c r="I83">
        <v>2</v>
      </c>
      <c r="J83">
        <f>(Table14[[#This Row],[Number of hotspots]]*Table14[[#This Row],[Monthly Cost for data]])*12</f>
        <v>959.76</v>
      </c>
      <c r="K83" s="6">
        <f>Table14[[#This Row],[Service Area Population]]/1000</f>
        <v>7.0270000000000001</v>
      </c>
      <c r="L83" s="7">
        <f>(Table14[[#This Row],[Ideal hotspots]]*Table14[[#This Row],[Monthly Cost for data]])*12</f>
        <v>3372.1167600000008</v>
      </c>
    </row>
    <row r="84" spans="1:12" x14ac:dyDescent="0.25">
      <c r="A84" t="s">
        <v>250</v>
      </c>
      <c r="B84" s="3"/>
      <c r="J84" s="7">
        <f>SUBTOTAL(109,J2:J83)</f>
        <v>77740.559999999983</v>
      </c>
      <c r="L84" s="7">
        <f>SUBTOTAL(109,L2:L83)</f>
        <v>480145.37364000012</v>
      </c>
    </row>
  </sheetData>
  <pageMargins left="0.75" right="0.75" top="0.75" bottom="0.5" header="0.5" footer="0.75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3892-6638-4AE2-B760-14CAF6EE36D0}">
  <dimension ref="A2:B9"/>
  <sheetViews>
    <sheetView workbookViewId="0">
      <selection activeCell="A10" sqref="A10"/>
    </sheetView>
  </sheetViews>
  <sheetFormatPr defaultRowHeight="15" x14ac:dyDescent="0.25"/>
  <cols>
    <col min="1" max="1" width="46.7109375" bestFit="1" customWidth="1"/>
    <col min="2" max="2" width="39.28515625" bestFit="1" customWidth="1"/>
  </cols>
  <sheetData>
    <row r="2" spans="1:2" x14ac:dyDescent="0.25">
      <c r="A2" s="5" t="s">
        <v>226</v>
      </c>
      <c r="B2" s="5" t="s">
        <v>227</v>
      </c>
    </row>
    <row r="3" spans="1:2" x14ac:dyDescent="0.25">
      <c r="A3" t="s">
        <v>229</v>
      </c>
      <c r="B3" s="4" t="s">
        <v>228</v>
      </c>
    </row>
    <row r="4" spans="1:2" x14ac:dyDescent="0.25">
      <c r="A4" t="s">
        <v>232</v>
      </c>
      <c r="B4" t="s">
        <v>233</v>
      </c>
    </row>
    <row r="5" spans="1:2" x14ac:dyDescent="0.25">
      <c r="A5" t="s">
        <v>234</v>
      </c>
      <c r="B5" s="4" t="s">
        <v>235</v>
      </c>
    </row>
    <row r="6" spans="1:2" x14ac:dyDescent="0.25">
      <c r="A6" t="s">
        <v>236</v>
      </c>
      <c r="B6" s="4" t="s">
        <v>237</v>
      </c>
    </row>
    <row r="7" spans="1:2" x14ac:dyDescent="0.25">
      <c r="A7" t="s">
        <v>238</v>
      </c>
      <c r="B7" t="s">
        <v>233</v>
      </c>
    </row>
    <row r="8" spans="1:2" x14ac:dyDescent="0.25">
      <c r="A8" t="s">
        <v>239</v>
      </c>
      <c r="B8" t="s">
        <v>240</v>
      </c>
    </row>
    <row r="9" spans="1:2" x14ac:dyDescent="0.25">
      <c r="A9" t="s">
        <v>241</v>
      </c>
      <c r="B9" t="s">
        <v>242</v>
      </c>
    </row>
  </sheetData>
  <hyperlinks>
    <hyperlink ref="B3" r:id="rId1" xr:uid="{F3FA9053-A82F-435D-9F31-AA8BD599D371}"/>
    <hyperlink ref="B5" r:id="rId2" xr:uid="{70756A00-8B3F-4654-889D-98102C018F65}"/>
    <hyperlink ref="B6" r:id="rId3" xr:uid="{7093C99C-FAC3-4112-8384-7093B78A1574}"/>
  </hyperlinks>
  <pageMargins left="0.7" right="0.7" top="0.75" bottom="0.75" header="0.3" footer="0.3"/>
  <pageSetup orientation="portrait" horizontalDpi="1200" verticalDpi="1200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944509E70994494687C2931D8C18D" ma:contentTypeVersion="9" ma:contentTypeDescription="Create a new document." ma:contentTypeScope="" ma:versionID="1c59d75e727771d8aac8d53bac8652fe">
  <xsd:schema xmlns:xsd="http://www.w3.org/2001/XMLSchema" xmlns:xs="http://www.w3.org/2001/XMLSchema" xmlns:p="http://schemas.microsoft.com/office/2006/metadata/properties" xmlns:ns3="23da5835-585d-4d41-b30a-0cdfd6e94e81" xmlns:ns4="e84447cd-eea1-48d6-8ad0-8640b2165b2a" targetNamespace="http://schemas.microsoft.com/office/2006/metadata/properties" ma:root="true" ma:fieldsID="ab0e6799a2c19b3ce289021b7ba6dc75" ns3:_="" ns4:_="">
    <xsd:import namespace="23da5835-585d-4d41-b30a-0cdfd6e94e81"/>
    <xsd:import namespace="e84447cd-eea1-48d6-8ad0-8640b2165b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a5835-585d-4d41-b30a-0cdfd6e94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447cd-eea1-48d6-8ad0-8640b2165b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E801BF-0D40-40C1-A8B3-233AF5AF48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a5835-585d-4d41-b30a-0cdfd6e94e81"/>
    <ds:schemaRef ds:uri="e84447cd-eea1-48d6-8ad0-8640b2165b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5EE218-286A-45AC-8002-8781002646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3EC52B-382F-463A-B8A9-BEE1FCC25EEF}">
  <ds:schemaRefs>
    <ds:schemaRef ds:uri="http://purl.org/dc/dcmitype/"/>
    <ds:schemaRef ds:uri="http://purl.org/dc/terms/"/>
    <ds:schemaRef ds:uri="e84447cd-eea1-48d6-8ad0-8640b2165b2a"/>
    <ds:schemaRef ds:uri="http://purl.org/dc/elements/1.1/"/>
    <ds:schemaRef ds:uri="23da5835-585d-4d41-b30a-0cdfd6e94e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ATT</vt:lpstr>
      <vt:lpstr>TMobile</vt:lpstr>
      <vt:lpstr>Verizon</vt:lpstr>
      <vt:lpstr>Notes about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Tracy</dc:creator>
  <cp:lastModifiedBy>Cook, Tracy</cp:lastModifiedBy>
  <dcterms:created xsi:type="dcterms:W3CDTF">2020-04-02T22:36:27Z</dcterms:created>
  <dcterms:modified xsi:type="dcterms:W3CDTF">2020-04-17T20:11:24Z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0x0101004FC944509E70994494687C2931D8C18D</vt:lpwstr>
  </property>
</Properties>
</file>