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40" yWindow="-150" windowWidth="18195" windowHeight="12075"/>
  </bookViews>
  <sheets>
    <sheet name="2011 Final" sheetId="1" r:id="rId1"/>
    <sheet name="2012 Final" sheetId="2" r:id="rId2"/>
    <sheet name="2013 Final" sheetId="3" r:id="rId3"/>
    <sheet name="2014 to date" sheetId="4" r:id="rId4"/>
    <sheet name="2015 to date" sheetId="5" r:id="rId5"/>
  </sheets>
  <calcPr calcId="145621"/>
</workbook>
</file>

<file path=xl/calcChain.xml><?xml version="1.0" encoding="utf-8"?>
<calcChain xmlns="http://schemas.openxmlformats.org/spreadsheetml/2006/main">
  <c r="D99" i="5" l="1"/>
  <c r="C96" i="5"/>
  <c r="D96" i="5" s="1"/>
  <c r="C91" i="5"/>
  <c r="D91" i="5" s="1"/>
  <c r="C86" i="5"/>
  <c r="D86" i="5" s="1"/>
  <c r="C78" i="5"/>
  <c r="D78" i="5" s="1"/>
  <c r="D73" i="5"/>
  <c r="D71" i="5"/>
  <c r="D69" i="5"/>
  <c r="E69" i="5" s="1"/>
  <c r="E75" i="4"/>
  <c r="F75" i="4" s="1"/>
  <c r="F77" i="4" s="1"/>
  <c r="E79" i="4"/>
  <c r="D84" i="4"/>
  <c r="E84" i="4" s="1"/>
  <c r="D92" i="4"/>
  <c r="E92" i="4" s="1"/>
  <c r="D97" i="4"/>
  <c r="E97" i="4" s="1"/>
  <c r="D103" i="4"/>
  <c r="E103" i="4" s="1"/>
  <c r="D119" i="4"/>
  <c r="E119" i="4" s="1"/>
  <c r="C13" i="4"/>
  <c r="C19" i="4"/>
  <c r="C23" i="4"/>
  <c r="C34" i="4"/>
  <c r="C35" i="4"/>
  <c r="C43" i="4"/>
  <c r="C47" i="4"/>
  <c r="D49" i="4" s="1"/>
  <c r="C56" i="4"/>
  <c r="D57" i="4" s="1"/>
  <c r="D13" i="4"/>
  <c r="D44" i="4"/>
  <c r="E71" i="5" l="1"/>
  <c r="E73" i="5" s="1"/>
  <c r="E78" i="5" s="1"/>
  <c r="E86" i="5" s="1"/>
  <c r="E91" i="5" s="1"/>
  <c r="E96" i="5" s="1"/>
  <c r="E99" i="5" s="1"/>
  <c r="F79" i="4"/>
  <c r="F84" i="4" s="1"/>
  <c r="F92" i="4" s="1"/>
  <c r="F97" i="4" s="1"/>
  <c r="F103" i="4" s="1"/>
  <c r="F119" i="4" s="1"/>
  <c r="D37" i="4"/>
  <c r="D24" i="4"/>
  <c r="C47" i="5" l="1"/>
  <c r="D47" i="5" s="1"/>
  <c r="C41" i="5"/>
  <c r="D41" i="5" s="1"/>
  <c r="C38" i="5"/>
  <c r="D38" i="5" s="1"/>
  <c r="C32" i="5"/>
  <c r="D32" i="5" s="1"/>
  <c r="C22" i="5"/>
  <c r="C18" i="5"/>
  <c r="C13" i="5"/>
  <c r="D13" i="5" s="1"/>
  <c r="B6" i="5"/>
  <c r="C7" i="5" s="1"/>
  <c r="B6" i="4"/>
  <c r="C7" i="4" s="1"/>
  <c r="D22" i="5" l="1"/>
  <c r="D7" i="4"/>
  <c r="D59" i="4" s="1"/>
  <c r="D7" i="5"/>
  <c r="D49" i="5" s="1"/>
  <c r="D53" i="5" s="1"/>
  <c r="D63" i="4" l="1"/>
</calcChain>
</file>

<file path=xl/sharedStrings.xml><?xml version="1.0" encoding="utf-8"?>
<sst xmlns="http://schemas.openxmlformats.org/spreadsheetml/2006/main" count="520" uniqueCount="229">
  <si>
    <t>Montana Shared Catalog</t>
  </si>
  <si>
    <t xml:space="preserve">  Ken Adams (Org 2021/2021B)</t>
  </si>
  <si>
    <t>Total</t>
  </si>
  <si>
    <t>Personal Services</t>
  </si>
  <si>
    <t>OP</t>
  </si>
  <si>
    <t>62100 62200 (ITSD Fees)</t>
  </si>
  <si>
    <t>62300 (Phone)</t>
  </si>
  <si>
    <t>62400 (Travel)</t>
  </si>
  <si>
    <t>62800 (Register )</t>
  </si>
  <si>
    <t>Price and Condron ( Org 202)</t>
  </si>
  <si>
    <t>New MSC Libraries</t>
  </si>
  <si>
    <t>SirsiDynix</t>
  </si>
  <si>
    <t>DataMap</t>
  </si>
  <si>
    <t>Total Montana Shared Catalog</t>
  </si>
  <si>
    <t>Statewide Content</t>
  </si>
  <si>
    <t xml:space="preserve">  Babbitt/Orban (Org 2022/2022B)</t>
  </si>
  <si>
    <t>62100 (ITSD Fees)</t>
  </si>
  <si>
    <t>62200 (Supplies)</t>
  </si>
  <si>
    <t xml:space="preserve">  Jo/Training Specialist (208)</t>
  </si>
  <si>
    <t>62100 (Network Fees)</t>
  </si>
  <si>
    <t>62200 (Supplies) - Gas</t>
  </si>
  <si>
    <t xml:space="preserve">  MontanaLibrary2Go/E-Audio Books</t>
  </si>
  <si>
    <t>OverDrive</t>
  </si>
  <si>
    <t>OCLC Marc Records</t>
  </si>
  <si>
    <t xml:space="preserve">   HeritageQuest</t>
  </si>
  <si>
    <t>Missoula Public Library</t>
  </si>
  <si>
    <t xml:space="preserve">   MT Memeory Project</t>
  </si>
  <si>
    <t>Westaff - Katie Beal</t>
  </si>
  <si>
    <t>Katie B Travel</t>
  </si>
  <si>
    <t>Laptop</t>
  </si>
  <si>
    <t>Supplies</t>
  </si>
  <si>
    <t>Telephone</t>
  </si>
  <si>
    <t>OCLC Content DM additional Storage</t>
  </si>
  <si>
    <t>OCLC OCR Licenses</t>
  </si>
  <si>
    <t>Amigos</t>
  </si>
  <si>
    <t>Integra</t>
  </si>
  <si>
    <t>Total Statewide Content</t>
  </si>
  <si>
    <t>Statewide Access</t>
  </si>
  <si>
    <t xml:space="preserve">  Consultants (Org 200, 201 209)</t>
  </si>
  <si>
    <t xml:space="preserve">62200 (Supplies) </t>
  </si>
  <si>
    <t>62200 (Supplies) Computer/Suzanne</t>
  </si>
  <si>
    <t xml:space="preserve">  Group Purchases (Org 225)</t>
  </si>
  <si>
    <t>OCLC Content DM</t>
  </si>
  <si>
    <t>OCLC/Group Services</t>
  </si>
  <si>
    <t>OCLC/FIRST SEARCH</t>
  </si>
  <si>
    <t>OCLC Gap Payments</t>
  </si>
  <si>
    <t>Total Statewide Access</t>
  </si>
  <si>
    <t>Statewide Programming</t>
  </si>
  <si>
    <t xml:space="preserve">   Groves(Org 204)</t>
  </si>
  <si>
    <t>62800 (Freight )</t>
  </si>
  <si>
    <t>PSA Summer Reading</t>
  </si>
  <si>
    <t>Cindy Christin Contract</t>
  </si>
  <si>
    <t>Ready2Read &amp; Goes Wild</t>
  </si>
  <si>
    <t>Posters/Brochures/Printing</t>
  </si>
  <si>
    <t>Summer Reading Manuals</t>
  </si>
  <si>
    <t>Talking Book Library</t>
  </si>
  <si>
    <t>62100 - PS temp help</t>
  </si>
  <si>
    <t>62500 (Building)</t>
  </si>
  <si>
    <t>62700 (Maintenance)</t>
  </si>
  <si>
    <t>Total Talking Book Library</t>
  </si>
  <si>
    <t>Admin</t>
  </si>
  <si>
    <t xml:space="preserve">  Admin (Carol/Kris)</t>
  </si>
  <si>
    <t>62800 (SWCAP)</t>
  </si>
  <si>
    <t>Total Admin</t>
  </si>
  <si>
    <t>EBSCO - Discovery Service Online</t>
  </si>
  <si>
    <t>Summer Institute</t>
  </si>
  <si>
    <t>ARSL Conference Scholarships</t>
  </si>
  <si>
    <t>Fall Workshop</t>
  </si>
  <si>
    <t>LSTA 5 year plan evaluation</t>
  </si>
  <si>
    <t>Trustee Training</t>
  </si>
  <si>
    <t>Total LSTA 11</t>
  </si>
  <si>
    <t>Total LSTA 12</t>
  </si>
  <si>
    <t>Courier Expension Project</t>
  </si>
  <si>
    <t>Downloadable E Content</t>
  </si>
  <si>
    <t xml:space="preserve">R-Squared Conference </t>
  </si>
  <si>
    <t>62100 - Printing Services</t>
  </si>
  <si>
    <t>Business card Magnet, Bookmark/Rule Printing Ready2Read cards</t>
  </si>
  <si>
    <t>Ready2Read Rendezvous</t>
  </si>
  <si>
    <t>OCLC EZ Proxy Hosting</t>
  </si>
  <si>
    <t>OCLC/FIRST SEARCH, Worldcat, Group</t>
  </si>
  <si>
    <t>OCLC DCS User Serv &amp; Digital Archive</t>
  </si>
  <si>
    <t xml:space="preserve">  Group Purchases (Org 226)</t>
  </si>
  <si>
    <t>Tablets for petting zoo</t>
  </si>
  <si>
    <t xml:space="preserve">  Butte Silver Bow, Carroll College,Phillips County)</t>
  </si>
  <si>
    <t>(Rocky Mtn College, Beaverhead Museum, Sidney Library,</t>
  </si>
  <si>
    <t xml:space="preserve">Grants </t>
  </si>
  <si>
    <t>UofM Mansfield Library MetaData Cleanup</t>
  </si>
  <si>
    <t>Integra - MSU Billings yearbooks</t>
  </si>
  <si>
    <t>Supplies - Locks for scanners</t>
  </si>
  <si>
    <t>MLA Registration</t>
  </si>
  <si>
    <t>Roberta Gebhart Travel Content DM</t>
  </si>
  <si>
    <t>Sue J Travel - Preservation Workshop</t>
  </si>
  <si>
    <t>62300 (Fixed Cost Phone)</t>
  </si>
  <si>
    <t>62200 ( Fixed Cost ITSD)</t>
  </si>
  <si>
    <t>62100 (Fixed Cost ITSD Fees)</t>
  </si>
  <si>
    <t xml:space="preserve">  Orban (Org 2022/2022B)</t>
  </si>
  <si>
    <t>62400 (Travel) *ALA Conv</t>
  </si>
  <si>
    <t>62200 (Fixed Cost ITSD fees)</t>
  </si>
  <si>
    <t>62100 62200 (Fixed cost ITSD Fees)</t>
  </si>
  <si>
    <t xml:space="preserve">  Birnel (Org 2022/2022B)</t>
  </si>
  <si>
    <t>62200 (Misc Supplies)</t>
  </si>
  <si>
    <t>Datalogics - Adobe Content</t>
  </si>
  <si>
    <t>MHS - E-books</t>
  </si>
  <si>
    <t>MT Field Guide</t>
  </si>
  <si>
    <t>Ebsco</t>
  </si>
  <si>
    <t>Big Timber</t>
  </si>
  <si>
    <t>UofM Helena City Council</t>
  </si>
  <si>
    <t>Advantage (World Mining, Drummond</t>
  </si>
  <si>
    <t>OCLC - Additional Storage</t>
  </si>
  <si>
    <t xml:space="preserve">  Group Purchases (Org 227)</t>
  </si>
  <si>
    <t>62800 (Training Cost)</t>
  </si>
  <si>
    <t>Ready2Read merchandise</t>
  </si>
  <si>
    <t>Share Your Story</t>
  </si>
  <si>
    <t>Summer Reading PSA</t>
  </si>
  <si>
    <t>Makerspace Kits</t>
  </si>
  <si>
    <t>TPZ's &amp; Tablet Lab</t>
  </si>
  <si>
    <t>Succession Training Library Admin.</t>
  </si>
  <si>
    <t>ALA Scholarship</t>
  </si>
  <si>
    <t>ARSL Conference</t>
  </si>
  <si>
    <t>NAC Future Planning</t>
  </si>
  <si>
    <t>Online Training Software (Citrix Online)</t>
  </si>
  <si>
    <t>Online Training Software (AdobeConnect)</t>
  </si>
  <si>
    <t>Total LSTA 13</t>
  </si>
  <si>
    <t>Award Amount</t>
  </si>
  <si>
    <t>Grant Award</t>
  </si>
  <si>
    <t>Administration</t>
  </si>
  <si>
    <t>4% Admin</t>
  </si>
  <si>
    <t>FTE- Allocated as a percentage</t>
  </si>
  <si>
    <t>Operations</t>
  </si>
  <si>
    <t>51500010 - Shared Catalog Administrator</t>
  </si>
  <si>
    <t>Phone - (26/100)</t>
  </si>
  <si>
    <t>Travel</t>
  </si>
  <si>
    <t>51530553 - MSC Information Specialist</t>
  </si>
  <si>
    <t>51530557 - MSC Tech Assist (.38 FTE)</t>
  </si>
  <si>
    <t>Phone Charges</t>
  </si>
  <si>
    <t>Statewide Collaborative Access</t>
  </si>
  <si>
    <t>51530553 - Statewide Consulting Librarian</t>
  </si>
  <si>
    <t>51530552 - Statewide Consulting Librarian</t>
  </si>
  <si>
    <t>51530554 - Statewide Consulting Librarian</t>
  </si>
  <si>
    <t>51530553 - Operations</t>
  </si>
  <si>
    <t>51530552 - Operations</t>
  </si>
  <si>
    <t>51530554 - Operations</t>
  </si>
  <si>
    <t>Statewide Collaborative Content</t>
  </si>
  <si>
    <t>51500004  Mt Memory Project Director</t>
  </si>
  <si>
    <t>Phone/ITSD Fees</t>
  </si>
  <si>
    <t>Statewide Collaborative Programming</t>
  </si>
  <si>
    <t xml:space="preserve">51530556 - Communications/Marketing Coodinator .25 FTE         </t>
  </si>
  <si>
    <t>Statewide Collaborative Training</t>
  </si>
  <si>
    <t>51530558 - Training &amp; Development Specialist</t>
  </si>
  <si>
    <t>51530558 - Operations</t>
  </si>
  <si>
    <t>Funding from IMLS/LSTA</t>
  </si>
  <si>
    <t>FTE - Allocated as a percentage</t>
  </si>
  <si>
    <t>51500010 - Shared Catalog Adminstrator</t>
  </si>
  <si>
    <t>51530553 MSC Information Specialist</t>
  </si>
  <si>
    <t>Operatons</t>
  </si>
  <si>
    <t>51530554- Operations</t>
  </si>
  <si>
    <t>51530556 - Communications/Marketing Coordinator  .25 FTE</t>
  </si>
  <si>
    <t>Costs</t>
  </si>
  <si>
    <t>Project totals</t>
  </si>
  <si>
    <t>LSTA Balance</t>
  </si>
  <si>
    <t>OCLC FY15 Group Services:</t>
  </si>
  <si>
    <t>OCLC WorldCat Resource Sharing</t>
  </si>
  <si>
    <t>Contribution Toward OCLC First Search Seats and Unlimited Cataloging</t>
  </si>
  <si>
    <t>FY15 OCLC Group Services Potential Gap</t>
  </si>
  <si>
    <t>MSL Portion of  CONTENTdm (Software and Storage)</t>
  </si>
  <si>
    <t>MSL Portion of Digital Archive</t>
  </si>
  <si>
    <t>OCLC Hosted EZproxy</t>
  </si>
  <si>
    <t>Total OCLC Group Services (covered by LSTA)</t>
  </si>
  <si>
    <t>MSC New Libraries</t>
  </si>
  <si>
    <t>Discover It! Renewal: 1/2 Paid by MSC</t>
  </si>
  <si>
    <t>Montana Memory Project:</t>
  </si>
  <si>
    <t>MMP Digital Collection Development</t>
  </si>
  <si>
    <t>Promotional Materials for Montana Memory Project</t>
  </si>
  <si>
    <t>Total Montana Memory Project</t>
  </si>
  <si>
    <t>Literacy Projects:</t>
  </si>
  <si>
    <t xml:space="preserve">Early Literacy Statewide Initiative </t>
  </si>
  <si>
    <t>Early Literacy Support Position</t>
  </si>
  <si>
    <t>Summer Reading Program Manuals (110 @ $10 apiece)</t>
  </si>
  <si>
    <t>Summer Reading Program PSAs</t>
  </si>
  <si>
    <t>Summer Reading Program Contract</t>
  </si>
  <si>
    <t>Total Literacy Projects</t>
  </si>
  <si>
    <t>Statewide Training:</t>
  </si>
  <si>
    <t>3 Trustee Training Events</t>
  </si>
  <si>
    <t>Leadership Institute 2015</t>
  </si>
  <si>
    <t>Total Statewide Training</t>
  </si>
  <si>
    <t>MontanaLibrary2Go:</t>
  </si>
  <si>
    <t>E-Content Platform Hosting Fee (Currently OverDrive)</t>
  </si>
  <si>
    <t>New Library Participation Fees (4 New Libraries @ $1500 Each)</t>
  </si>
  <si>
    <t>Econtent Pilot ACS Annual Maintenance for State FY16</t>
  </si>
  <si>
    <t>Total MontanaLibrary2Go</t>
  </si>
  <si>
    <t>Additional Projects</t>
  </si>
  <si>
    <t>Statewide Online Technology Training</t>
  </si>
  <si>
    <t>Courier Development</t>
  </si>
  <si>
    <t>Statewide License for Interactive Online Training Software for Library Staff</t>
  </si>
  <si>
    <t>3 ARSL Scholarships for September 3-6, 2014 Conference in Tacoma, WA</t>
  </si>
  <si>
    <t>NAC Future Planning and Development</t>
  </si>
  <si>
    <t>Statewide Online Meeting and Training Software for Public Libraries:  One Headset per Library</t>
  </si>
  <si>
    <t>Hardware Request for Tablet Lab (Projectors and Speakers)</t>
  </si>
  <si>
    <t>FY16 OCLC Group Services</t>
  </si>
  <si>
    <t>Montana Memory Project Technical Support and Training: Contracted Position  (February 17-June 24, 2015)</t>
  </si>
  <si>
    <t>MSL Marketing Coordinator: Additional Hours for FY14 LSTA Project Promotion (January 10 - September 30, 2015)</t>
  </si>
  <si>
    <t>Printed Promotional Materials for Share Your Story</t>
  </si>
  <si>
    <t>Montana Makers Additional Supplies and Promotional Materials</t>
  </si>
  <si>
    <t>4 American Library Association Conference Scholarships for June 25-30, 2015 in San Francisco</t>
  </si>
  <si>
    <t>Total Additional Projects</t>
  </si>
  <si>
    <t>LSTA FY14 STATEWIDE PROJECTS BUDGET updated May 2015</t>
  </si>
  <si>
    <t>LSTA FY15 STATEWIDE PROJECTS BUDGET updated May 2015</t>
  </si>
  <si>
    <t>OCLC FY16 Group Services:</t>
  </si>
  <si>
    <r>
      <t xml:space="preserve">WorldShare Interlibrary Loan </t>
    </r>
    <r>
      <rPr>
        <sz val="9"/>
        <rFont val="Arial"/>
        <family val="2"/>
      </rPr>
      <t>($98,885 State Resource Sharing Funds+ $17,268 FY14 LSTA + $16,442 FY15 LSTA= $132,595 total WorldShare ILL)</t>
    </r>
  </si>
  <si>
    <t>FY16 OCLC Group Services Potential Gap</t>
  </si>
  <si>
    <t>Montana Shared Catalog New Libraries</t>
  </si>
  <si>
    <t>Discover It! (EBSCO Discovery Service) Annual Renewal</t>
  </si>
  <si>
    <t>Mountain West Digital Library Annual Membership Dues for Montana Memory Project</t>
  </si>
  <si>
    <t>Early Literacy Support Position (5 Hours per Week), Includes Travel</t>
  </si>
  <si>
    <t>Summer Reading Program Manuals (110 @ $12.50 Each)</t>
  </si>
  <si>
    <t>Fall Workshops (Based in Helena)</t>
  </si>
  <si>
    <t>OverDrive Annual Hosting Fee for FY16 (Other Half to be Paid by Membership)</t>
  </si>
  <si>
    <t>New Library Participation Fees (3 New Libraries @ $1,500 Each)</t>
  </si>
  <si>
    <t>Total MontanaLibrary2Go (covered by LSTA)</t>
  </si>
  <si>
    <t>Courier Discount to Participating Libraries</t>
  </si>
  <si>
    <t>Project Management Tool</t>
  </si>
  <si>
    <t>Software-Developing Online Tutorials</t>
  </si>
  <si>
    <t>Remaining for LSTA FY15 Statewide Projects</t>
  </si>
  <si>
    <t xml:space="preserve">Remaining for LSTA FY14 Statewide Projects </t>
  </si>
  <si>
    <t>LSTA FY 13</t>
  </si>
  <si>
    <t>LSTA FY 12</t>
  </si>
  <si>
    <t>LSTA FY 11</t>
  </si>
  <si>
    <t>LSTA FY 14 (in process)</t>
  </si>
  <si>
    <t xml:space="preserve"> LSTA FY 15 (in process)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</si>
</sst>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7" formatCode="&quot;$&quot;#,##0.00_);\(&quot;$&quot;#,##0.00\)"/>
    <numFmt numFmtId="42" formatCode="_(&quot;$&quot;* #,##0_);_(&quot;$&quot;* \(#,##0\);_(&quot;$&quot;* &quot;-&quot;_);_(@_)"/>
    <numFmt numFmtId="164" formatCode="_(&quot;$&quot;* #,##0_);_(&quot;$&quot;* \(#,##0\);_(&quot;$&quot;* &quot;-&quot;??_);_(@_)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14"/>
      <color indexed="17"/>
      <name val="Arial"/>
      <family val="2"/>
    </font>
    <font>
      <b/>
      <sz val="16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7" fontId="7" fillId="0" borderId="0"/>
    <xf numFmtId="0" fontId="1" fillId="0" borderId="0"/>
  </cellStyleXfs>
  <cellXfs count="126">
    <xf numFmtId="0" fontId="0" fillId="0" borderId="0" xfId="0"/>
    <xf numFmtId="0" fontId="2" fillId="0" borderId="0" xfId="0" applyFont="1"/>
    <xf numFmtId="37" fontId="3" fillId="0" borderId="0" xfId="0" applyNumberFormat="1" applyFont="1"/>
    <xf numFmtId="0" fontId="4" fillId="0" borderId="0" xfId="0" applyFont="1"/>
    <xf numFmtId="0" fontId="3" fillId="0" borderId="0" xfId="0" applyFont="1"/>
    <xf numFmtId="39" fontId="0" fillId="0" borderId="0" xfId="0" applyNumberFormat="1"/>
    <xf numFmtId="39" fontId="0" fillId="0" borderId="1" xfId="0" applyNumberFormat="1" applyBorder="1"/>
    <xf numFmtId="39" fontId="4" fillId="0" borderId="0" xfId="0" applyNumberFormat="1" applyFont="1"/>
    <xf numFmtId="39" fontId="0" fillId="0" borderId="0" xfId="0" applyNumberFormat="1" applyFill="1"/>
    <xf numFmtId="0" fontId="6" fillId="0" borderId="0" xfId="0" applyFont="1"/>
    <xf numFmtId="7" fontId="6" fillId="0" borderId="0" xfId="1" applyFont="1"/>
    <xf numFmtId="7" fontId="3" fillId="0" borderId="0" xfId="1" applyFont="1"/>
    <xf numFmtId="17" fontId="3" fillId="0" borderId="0" xfId="0" applyNumberFormat="1" applyFont="1"/>
    <xf numFmtId="39" fontId="3" fillId="0" borderId="0" xfId="0" applyNumberFormat="1" applyFont="1" applyFill="1"/>
    <xf numFmtId="39" fontId="0" fillId="0" borderId="1" xfId="0" applyNumberFormat="1" applyFill="1" applyBorder="1"/>
    <xf numFmtId="39" fontId="4" fillId="0" borderId="0" xfId="0" applyNumberFormat="1" applyFont="1" applyFill="1"/>
    <xf numFmtId="39" fontId="0" fillId="0" borderId="0" xfId="0" applyNumberFormat="1" applyBorder="1"/>
    <xf numFmtId="39" fontId="4" fillId="0" borderId="0" xfId="0" applyNumberFormat="1" applyFont="1" applyFill="1" applyBorder="1"/>
    <xf numFmtId="0" fontId="8" fillId="0" borderId="0" xfId="2" applyFont="1"/>
    <xf numFmtId="0" fontId="1" fillId="0" borderId="0" xfId="2"/>
    <xf numFmtId="0" fontId="9" fillId="0" borderId="0" xfId="2" applyFont="1" applyAlignment="1">
      <alignment wrapText="1"/>
    </xf>
    <xf numFmtId="0" fontId="4" fillId="0" borderId="0" xfId="2" applyFont="1"/>
    <xf numFmtId="37" fontId="1" fillId="0" borderId="0" xfId="2" applyNumberFormat="1"/>
    <xf numFmtId="0" fontId="3" fillId="0" borderId="0" xfId="2" applyFont="1"/>
    <xf numFmtId="37" fontId="4" fillId="0" borderId="0" xfId="2" applyNumberFormat="1" applyFont="1" applyFill="1"/>
    <xf numFmtId="37" fontId="4" fillId="0" borderId="0" xfId="2" applyNumberFormat="1" applyFont="1"/>
    <xf numFmtId="37" fontId="3" fillId="0" borderId="0" xfId="2" applyNumberFormat="1" applyFont="1"/>
    <xf numFmtId="0" fontId="5" fillId="0" borderId="0" xfId="2" applyFont="1"/>
    <xf numFmtId="37" fontId="5" fillId="0" borderId="0" xfId="2" applyNumberFormat="1" applyFont="1"/>
    <xf numFmtId="0" fontId="4" fillId="0" borderId="0" xfId="2" applyFont="1" applyFill="1"/>
    <xf numFmtId="0" fontId="1" fillId="0" borderId="0" xfId="2" applyFill="1"/>
    <xf numFmtId="37" fontId="10" fillId="0" borderId="0" xfId="2" applyNumberFormat="1" applyFont="1"/>
    <xf numFmtId="3" fontId="10" fillId="0" borderId="0" xfId="2" applyNumberFormat="1" applyFont="1"/>
    <xf numFmtId="42" fontId="3" fillId="0" borderId="0" xfId="2" applyNumberFormat="1" applyFont="1" applyAlignment="1">
      <alignment horizontal="center" wrapText="1"/>
    </xf>
    <xf numFmtId="42" fontId="5" fillId="0" borderId="0" xfId="2" applyNumberFormat="1" applyFont="1" applyAlignment="1">
      <alignment horizontal="left"/>
    </xf>
    <xf numFmtId="42" fontId="5" fillId="0" borderId="0" xfId="2" applyNumberFormat="1" applyFont="1"/>
    <xf numFmtId="0" fontId="3" fillId="0" borderId="0" xfId="2" applyFont="1" applyAlignment="1">
      <alignment wrapText="1"/>
    </xf>
    <xf numFmtId="42" fontId="5" fillId="0" borderId="0" xfId="2" applyNumberFormat="1" applyFont="1" applyFill="1" applyAlignment="1">
      <alignment horizontal="left"/>
    </xf>
    <xf numFmtId="42" fontId="5" fillId="0" borderId="0" xfId="2" applyNumberFormat="1" applyFont="1" applyFill="1"/>
    <xf numFmtId="0" fontId="3" fillId="0" borderId="0" xfId="2" applyFont="1" applyFill="1"/>
    <xf numFmtId="42" fontId="5" fillId="0" borderId="0" xfId="2" applyNumberFormat="1" applyFont="1" applyFill="1" applyAlignment="1"/>
    <xf numFmtId="6" fontId="3" fillId="0" borderId="0" xfId="2" applyNumberFormat="1" applyFont="1" applyFill="1"/>
    <xf numFmtId="42" fontId="5" fillId="2" borderId="0" xfId="2" applyNumberFormat="1" applyFont="1" applyFill="1" applyAlignment="1">
      <alignment horizontal="left"/>
    </xf>
    <xf numFmtId="42" fontId="3" fillId="2" borderId="0" xfId="2" applyNumberFormat="1" applyFont="1" applyFill="1"/>
    <xf numFmtId="42" fontId="3" fillId="0" borderId="0" xfId="2" applyNumberFormat="1" applyFont="1" applyFill="1"/>
    <xf numFmtId="6" fontId="5" fillId="2" borderId="0" xfId="2" applyNumberFormat="1" applyFont="1" applyFill="1" applyAlignment="1">
      <alignment horizontal="right"/>
    </xf>
    <xf numFmtId="6" fontId="3" fillId="2" borderId="0" xfId="2" applyNumberFormat="1" applyFont="1" applyFill="1"/>
    <xf numFmtId="42" fontId="5" fillId="0" borderId="0" xfId="0" applyNumberFormat="1" applyFont="1" applyAlignment="1">
      <alignment horizontal="left"/>
    </xf>
    <xf numFmtId="42" fontId="3" fillId="0" borderId="0" xfId="2" applyNumberFormat="1" applyFont="1"/>
    <xf numFmtId="42" fontId="3" fillId="0" borderId="0" xfId="2" applyNumberFormat="1" applyFont="1" applyAlignment="1"/>
    <xf numFmtId="42" fontId="5" fillId="0" borderId="0" xfId="0" applyNumberFormat="1" applyFont="1" applyFill="1" applyAlignment="1">
      <alignment horizontal="left"/>
    </xf>
    <xf numFmtId="42" fontId="3" fillId="0" borderId="0" xfId="2" applyNumberFormat="1" applyFont="1" applyFill="1" applyAlignment="1">
      <alignment horizontal="left"/>
    </xf>
    <xf numFmtId="164" fontId="5" fillId="0" borderId="0" xfId="0" applyNumberFormat="1" applyFont="1" applyAlignment="1">
      <alignment horizontal="left"/>
    </xf>
    <xf numFmtId="42" fontId="5" fillId="2" borderId="0" xfId="0" applyNumberFormat="1" applyFont="1" applyFill="1" applyAlignment="1">
      <alignment horizontal="left"/>
    </xf>
    <xf numFmtId="42" fontId="5" fillId="0" borderId="0" xfId="0" applyNumberFormat="1" applyFont="1" applyFill="1"/>
    <xf numFmtId="0" fontId="0" fillId="0" borderId="0" xfId="0" applyFill="1"/>
    <xf numFmtId="42" fontId="5" fillId="0" borderId="0" xfId="2" applyNumberFormat="1" applyFont="1" applyBorder="1"/>
    <xf numFmtId="42" fontId="3" fillId="0" borderId="0" xfId="2" applyNumberFormat="1" applyFont="1" applyFill="1" applyAlignment="1">
      <alignment wrapText="1"/>
    </xf>
    <xf numFmtId="164" fontId="5" fillId="0" borderId="0" xfId="0" applyNumberFormat="1" applyFont="1" applyFill="1" applyAlignment="1">
      <alignment horizontal="left"/>
    </xf>
    <xf numFmtId="42" fontId="3" fillId="0" borderId="0" xfId="2" applyNumberFormat="1" applyFont="1" applyAlignment="1">
      <alignment horizontal="right" wrapText="1"/>
    </xf>
    <xf numFmtId="42" fontId="3" fillId="2" borderId="1" xfId="0" applyNumberFormat="1" applyFont="1" applyFill="1" applyBorder="1" applyAlignment="1">
      <alignment horizontal="left"/>
    </xf>
    <xf numFmtId="0" fontId="1" fillId="0" borderId="0" xfId="2" applyAlignment="1"/>
    <xf numFmtId="0" fontId="3" fillId="0" borderId="0" xfId="2" applyFont="1" applyFill="1" applyAlignment="1"/>
    <xf numFmtId="164" fontId="5" fillId="0" borderId="0" xfId="2" applyNumberFormat="1" applyFont="1" applyFill="1" applyAlignment="1">
      <alignment horizontal="left"/>
    </xf>
    <xf numFmtId="42" fontId="5" fillId="0" borderId="0" xfId="0" applyNumberFormat="1" applyFont="1" applyFill="1" applyAlignment="1">
      <alignment horizontal="right"/>
    </xf>
    <xf numFmtId="0" fontId="3" fillId="0" borderId="0" xfId="2" applyFont="1" applyAlignment="1"/>
    <xf numFmtId="39" fontId="2" fillId="0" borderId="0" xfId="0" applyNumberFormat="1" applyFont="1"/>
    <xf numFmtId="37" fontId="3" fillId="0" borderId="0" xfId="0" applyNumberFormat="1" applyFont="1" applyFill="1"/>
    <xf numFmtId="0" fontId="4" fillId="0" borderId="0" xfId="0" applyFont="1" applyFill="1"/>
    <xf numFmtId="0" fontId="5" fillId="0" borderId="0" xfId="0" quotePrefix="1" applyFont="1"/>
    <xf numFmtId="0" fontId="5" fillId="0" borderId="0" xfId="0" applyFont="1"/>
    <xf numFmtId="0" fontId="5" fillId="0" borderId="0" xfId="2" applyFont="1" applyFill="1"/>
    <xf numFmtId="0" fontId="1" fillId="0" borderId="0" xfId="2" applyFill="1" applyAlignment="1"/>
    <xf numFmtId="0" fontId="14" fillId="0" borderId="0" xfId="2" applyFont="1"/>
    <xf numFmtId="0" fontId="2" fillId="0" borderId="0" xfId="2" applyFont="1" applyAlignment="1">
      <alignment wrapText="1"/>
    </xf>
    <xf numFmtId="37" fontId="14" fillId="0" borderId="0" xfId="2" applyNumberFormat="1" applyFont="1"/>
    <xf numFmtId="37" fontId="5" fillId="0" borderId="0" xfId="2" applyNumberFormat="1" applyFont="1" applyFill="1" applyBorder="1"/>
    <xf numFmtId="37" fontId="14" fillId="0" borderId="0" xfId="2" applyNumberFormat="1" applyFont="1" applyFill="1"/>
    <xf numFmtId="37" fontId="5" fillId="0" borderId="0" xfId="2" applyNumberFormat="1" applyFont="1" applyFill="1"/>
    <xf numFmtId="37" fontId="5" fillId="0" borderId="1" xfId="2" applyNumberFormat="1" applyFont="1" applyBorder="1"/>
    <xf numFmtId="37" fontId="5" fillId="0" borderId="0" xfId="2" applyNumberFormat="1" applyFont="1" applyBorder="1"/>
    <xf numFmtId="37" fontId="5" fillId="0" borderId="1" xfId="2" applyNumberFormat="1" applyFont="1" applyFill="1" applyBorder="1"/>
    <xf numFmtId="37" fontId="3" fillId="0" borderId="0" xfId="2" applyNumberFormat="1" applyFont="1" applyFill="1"/>
    <xf numFmtId="0" fontId="14" fillId="0" borderId="0" xfId="2" applyFont="1" applyFill="1"/>
    <xf numFmtId="0" fontId="15" fillId="0" borderId="0" xfId="2" applyFont="1" applyFill="1"/>
    <xf numFmtId="3" fontId="16" fillId="0" borderId="0" xfId="2" applyNumberFormat="1" applyFont="1"/>
    <xf numFmtId="0" fontId="3" fillId="0" borderId="0" xfId="0" applyFont="1" applyAlignment="1">
      <alignment horizontal="center" wrapText="1"/>
    </xf>
    <xf numFmtId="42" fontId="5" fillId="0" borderId="0" xfId="0" applyNumberFormat="1" applyFont="1"/>
    <xf numFmtId="0" fontId="15" fillId="0" borderId="0" xfId="0" applyFont="1"/>
    <xf numFmtId="42" fontId="15" fillId="2" borderId="0" xfId="0" applyNumberFormat="1" applyFont="1" applyFill="1"/>
    <xf numFmtId="42" fontId="15" fillId="0" borderId="0" xfId="0" applyNumberFormat="1" applyFont="1" applyFill="1"/>
    <xf numFmtId="0" fontId="15" fillId="0" borderId="0" xfId="0" applyFont="1" applyFill="1"/>
    <xf numFmtId="0" fontId="5" fillId="0" borderId="0" xfId="0" applyFont="1" applyFill="1"/>
    <xf numFmtId="0" fontId="3" fillId="0" borderId="0" xfId="2" applyFont="1" applyBorder="1"/>
    <xf numFmtId="0" fontId="3" fillId="0" borderId="0" xfId="0" applyFont="1" applyFill="1" applyAlignment="1">
      <alignment wrapText="1"/>
    </xf>
    <xf numFmtId="6" fontId="15" fillId="3" borderId="1" xfId="0" applyNumberFormat="1" applyFont="1" applyFill="1" applyBorder="1"/>
    <xf numFmtId="42" fontId="15" fillId="2" borderId="1" xfId="0" applyNumberFormat="1" applyFont="1" applyFill="1" applyBorder="1"/>
    <xf numFmtId="0" fontId="2" fillId="0" borderId="0" xfId="2" applyFont="1" applyFill="1"/>
    <xf numFmtId="0" fontId="2" fillId="0" borderId="0" xfId="2" applyFont="1"/>
    <xf numFmtId="0" fontId="17" fillId="0" borderId="0" xfId="2" applyFont="1"/>
    <xf numFmtId="37" fontId="17" fillId="0" borderId="0" xfId="2" applyNumberFormat="1" applyFont="1"/>
    <xf numFmtId="37" fontId="18" fillId="0" borderId="0" xfId="2" applyNumberFormat="1" applyFont="1"/>
    <xf numFmtId="37" fontId="17" fillId="0" borderId="1" xfId="2" applyNumberFormat="1" applyFont="1" applyBorder="1"/>
    <xf numFmtId="37" fontId="10" fillId="0" borderId="0" xfId="2" applyNumberFormat="1" applyFont="1" applyFill="1"/>
    <xf numFmtId="3" fontId="10" fillId="0" borderId="0" xfId="2" applyNumberFormat="1" applyFont="1" applyFill="1"/>
    <xf numFmtId="3" fontId="17" fillId="0" borderId="0" xfId="2" applyNumberFormat="1" applyFont="1" applyFill="1"/>
    <xf numFmtId="0" fontId="19" fillId="0" borderId="0" xfId="2" applyFont="1" applyFill="1"/>
    <xf numFmtId="37" fontId="19" fillId="0" borderId="0" xfId="2" applyNumberFormat="1" applyFont="1" applyFill="1"/>
    <xf numFmtId="42" fontId="3" fillId="0" borderId="0" xfId="2" applyNumberFormat="1" applyFont="1" applyFill="1" applyAlignment="1">
      <alignment horizontal="center" wrapText="1"/>
    </xf>
    <xf numFmtId="42" fontId="3" fillId="0" borderId="0" xfId="2" applyNumberFormat="1" applyFont="1" applyFill="1" applyAlignment="1"/>
    <xf numFmtId="0" fontId="3" fillId="2" borderId="0" xfId="2" applyFont="1" applyFill="1" applyAlignment="1"/>
    <xf numFmtId="0" fontId="3" fillId="0" borderId="0" xfId="2" applyFont="1" applyFill="1" applyAlignment="1"/>
    <xf numFmtId="0" fontId="5" fillId="0" borderId="0" xfId="0" applyFont="1" applyAlignment="1"/>
    <xf numFmtId="0" fontId="5" fillId="0" borderId="0" xfId="2" applyFont="1" applyFill="1" applyAlignment="1"/>
    <xf numFmtId="0" fontId="5" fillId="0" borderId="0" xfId="0" applyFont="1" applyFill="1" applyAlignment="1"/>
    <xf numFmtId="0" fontId="3" fillId="0" borderId="0" xfId="2" applyFont="1" applyAlignment="1"/>
    <xf numFmtId="0" fontId="3" fillId="0" borderId="0" xfId="0" applyFont="1" applyAlignment="1"/>
    <xf numFmtId="0" fontId="3" fillId="0" borderId="0" xfId="2" applyFont="1" applyAlignment="1">
      <alignment horizontal="left"/>
    </xf>
    <xf numFmtId="0" fontId="8" fillId="4" borderId="2" xfId="2" applyFont="1" applyFill="1" applyBorder="1" applyAlignment="1">
      <alignment horizontal="center"/>
    </xf>
    <xf numFmtId="0" fontId="8" fillId="4" borderId="3" xfId="2" applyFont="1" applyFill="1" applyBorder="1" applyAlignment="1">
      <alignment horizontal="center"/>
    </xf>
    <xf numFmtId="0" fontId="8" fillId="4" borderId="4" xfId="2" applyFont="1" applyFill="1" applyBorder="1" applyAlignment="1">
      <alignment horizontal="center"/>
    </xf>
    <xf numFmtId="0" fontId="3" fillId="2" borderId="0" xfId="0" applyFont="1" applyFill="1" applyBorder="1" applyAlignment="1"/>
    <xf numFmtId="0" fontId="5" fillId="0" borderId="0" xfId="2" applyFont="1" applyFill="1" applyAlignment="1">
      <alignment wrapText="1"/>
    </xf>
    <xf numFmtId="0" fontId="5" fillId="5" borderId="0" xfId="2" applyFont="1" applyFill="1" applyAlignment="1"/>
    <xf numFmtId="0" fontId="12" fillId="0" borderId="0" xfId="0" applyFont="1" applyFill="1" applyAlignment="1"/>
    <xf numFmtId="0" fontId="11" fillId="2" borderId="0" xfId="0" applyFont="1" applyFill="1" applyAlignment="1"/>
  </cellXfs>
  <cellStyles count="3">
    <cellStyle name="Normal" xfId="0" builtinId="0"/>
    <cellStyle name="Normal 2" xfId="2"/>
    <cellStyle name="Normal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10"/>
  <sheetViews>
    <sheetView tabSelected="1" topLeftCell="A142" zoomScaleNormal="100" workbookViewId="0">
      <selection activeCell="A2" sqref="A2"/>
    </sheetView>
  </sheetViews>
  <sheetFormatPr defaultRowHeight="12.75" x14ac:dyDescent="0.2"/>
  <cols>
    <col min="1" max="1" width="34.140625" style="70" customWidth="1"/>
    <col min="2" max="2" width="21.5703125" customWidth="1"/>
  </cols>
  <sheetData>
    <row r="2" spans="1:5" ht="18" x14ac:dyDescent="0.25">
      <c r="A2" s="1" t="s">
        <v>226</v>
      </c>
    </row>
    <row r="3" spans="1:5" x14ac:dyDescent="0.2">
      <c r="A3" s="69"/>
    </row>
    <row r="4" spans="1:5" ht="18" x14ac:dyDescent="0.25">
      <c r="A4" s="1" t="s">
        <v>0</v>
      </c>
      <c r="B4" s="2"/>
      <c r="C4" s="2"/>
      <c r="D4" s="2"/>
      <c r="E4" s="2"/>
    </row>
    <row r="5" spans="1:5" x14ac:dyDescent="0.2">
      <c r="A5" s="70" t="s">
        <v>1</v>
      </c>
    </row>
    <row r="6" spans="1:5" ht="15.75" x14ac:dyDescent="0.25">
      <c r="B6" s="3" t="s">
        <v>2</v>
      </c>
    </row>
    <row r="8" spans="1:5" x14ac:dyDescent="0.2">
      <c r="A8" s="4" t="s">
        <v>3</v>
      </c>
      <c r="B8" s="5">
        <v>76823.760000000009</v>
      </c>
      <c r="C8" s="5"/>
      <c r="D8" s="5"/>
    </row>
    <row r="9" spans="1:5" x14ac:dyDescent="0.2">
      <c r="A9" s="4" t="s">
        <v>4</v>
      </c>
      <c r="B9" s="5"/>
      <c r="C9" s="5"/>
      <c r="D9" s="5"/>
    </row>
    <row r="10" spans="1:5" x14ac:dyDescent="0.2">
      <c r="A10" s="4" t="s">
        <v>5</v>
      </c>
      <c r="B10" s="5">
        <v>387.76</v>
      </c>
      <c r="C10" s="5"/>
      <c r="D10" s="5"/>
    </row>
    <row r="11" spans="1:5" x14ac:dyDescent="0.2">
      <c r="A11" s="4" t="s">
        <v>6</v>
      </c>
      <c r="B11" s="5">
        <v>589.54</v>
      </c>
      <c r="C11" s="5"/>
      <c r="D11" s="5"/>
    </row>
    <row r="12" spans="1:5" x14ac:dyDescent="0.2">
      <c r="A12" s="4" t="s">
        <v>7</v>
      </c>
      <c r="B12" s="5">
        <v>269.37</v>
      </c>
      <c r="C12" s="5"/>
      <c r="D12" s="5"/>
    </row>
    <row r="13" spans="1:5" x14ac:dyDescent="0.2">
      <c r="A13" s="4" t="s">
        <v>8</v>
      </c>
      <c r="B13" s="5">
        <v>0</v>
      </c>
      <c r="C13" s="5"/>
      <c r="D13" s="5"/>
    </row>
    <row r="14" spans="1:5" x14ac:dyDescent="0.2">
      <c r="B14" s="5">
        <v>1246.67</v>
      </c>
      <c r="C14" s="5"/>
      <c r="D14" s="5"/>
    </row>
    <row r="15" spans="1:5" x14ac:dyDescent="0.2">
      <c r="B15" s="5"/>
      <c r="C15" s="5"/>
      <c r="D15" s="5"/>
    </row>
    <row r="16" spans="1:5" x14ac:dyDescent="0.2">
      <c r="B16" s="5">
        <v>78070.430000000008</v>
      </c>
      <c r="C16" s="5"/>
      <c r="D16" s="5"/>
    </row>
    <row r="17" spans="1:4" x14ac:dyDescent="0.2">
      <c r="B17" s="5"/>
      <c r="C17" s="5"/>
      <c r="D17" s="5"/>
    </row>
    <row r="18" spans="1:4" x14ac:dyDescent="0.2">
      <c r="A18" s="70" t="s">
        <v>9</v>
      </c>
      <c r="B18" s="5"/>
      <c r="C18" s="5"/>
      <c r="D18" s="5"/>
    </row>
    <row r="19" spans="1:4" x14ac:dyDescent="0.2">
      <c r="A19" s="4" t="s">
        <v>3</v>
      </c>
      <c r="B19" s="5">
        <v>99390.48</v>
      </c>
      <c r="C19" s="5"/>
      <c r="D19" s="5"/>
    </row>
    <row r="20" spans="1:4" x14ac:dyDescent="0.2">
      <c r="A20" s="4" t="s">
        <v>4</v>
      </c>
      <c r="B20" s="5"/>
      <c r="C20" s="5"/>
      <c r="D20" s="5"/>
    </row>
    <row r="21" spans="1:4" x14ac:dyDescent="0.2">
      <c r="A21" s="4" t="s">
        <v>6</v>
      </c>
      <c r="B21" s="5">
        <v>729.65</v>
      </c>
      <c r="C21" s="5"/>
      <c r="D21" s="5"/>
    </row>
    <row r="22" spans="1:4" x14ac:dyDescent="0.2">
      <c r="A22" s="4" t="s">
        <v>7</v>
      </c>
      <c r="B22" s="5">
        <v>0</v>
      </c>
      <c r="C22" s="5"/>
      <c r="D22" s="5"/>
    </row>
    <row r="23" spans="1:4" x14ac:dyDescent="0.2">
      <c r="A23" s="4" t="s">
        <v>8</v>
      </c>
      <c r="B23" s="5">
        <v>0</v>
      </c>
      <c r="C23" s="5"/>
      <c r="D23" s="5"/>
    </row>
    <row r="24" spans="1:4" x14ac:dyDescent="0.2">
      <c r="B24" s="5">
        <v>729.65</v>
      </c>
      <c r="C24" s="5"/>
      <c r="D24" s="5"/>
    </row>
    <row r="25" spans="1:4" x14ac:dyDescent="0.2">
      <c r="B25" s="5"/>
      <c r="C25" s="5"/>
      <c r="D25" s="5"/>
    </row>
    <row r="26" spans="1:4" x14ac:dyDescent="0.2">
      <c r="B26" s="5">
        <v>100120.12999999999</v>
      </c>
      <c r="C26" s="5"/>
      <c r="D26" s="5"/>
    </row>
    <row r="27" spans="1:4" x14ac:dyDescent="0.2">
      <c r="B27" s="5"/>
      <c r="C27" s="5"/>
      <c r="D27" s="5"/>
    </row>
    <row r="28" spans="1:4" x14ac:dyDescent="0.2">
      <c r="A28" s="70" t="s">
        <v>10</v>
      </c>
      <c r="B28" s="5"/>
      <c r="C28" s="5"/>
      <c r="D28" s="5"/>
    </row>
    <row r="29" spans="1:4" x14ac:dyDescent="0.2">
      <c r="A29" s="4" t="s">
        <v>11</v>
      </c>
      <c r="B29" s="5">
        <v>49452.01</v>
      </c>
      <c r="C29" s="5"/>
      <c r="D29" s="5"/>
    </row>
    <row r="30" spans="1:4" x14ac:dyDescent="0.2">
      <c r="A30" s="4" t="s">
        <v>12</v>
      </c>
      <c r="B30" s="5">
        <v>4678</v>
      </c>
      <c r="C30" s="5"/>
      <c r="D30" s="5"/>
    </row>
    <row r="31" spans="1:4" x14ac:dyDescent="0.2">
      <c r="B31" s="5"/>
      <c r="C31" s="5"/>
      <c r="D31" s="5"/>
    </row>
    <row r="32" spans="1:4" ht="15.75" x14ac:dyDescent="0.25">
      <c r="A32" s="3" t="s">
        <v>13</v>
      </c>
      <c r="B32" s="7">
        <v>232320.57</v>
      </c>
      <c r="C32" s="5"/>
      <c r="D32" s="5"/>
    </row>
    <row r="33" spans="1:4" x14ac:dyDescent="0.2">
      <c r="B33" s="5"/>
      <c r="C33" s="5"/>
      <c r="D33" s="5"/>
    </row>
    <row r="34" spans="1:4" ht="18" x14ac:dyDescent="0.25">
      <c r="A34" s="1" t="s">
        <v>14</v>
      </c>
      <c r="B34" s="5"/>
      <c r="C34" s="5"/>
      <c r="D34" s="5"/>
    </row>
    <row r="35" spans="1:4" x14ac:dyDescent="0.2">
      <c r="A35" s="70" t="s">
        <v>15</v>
      </c>
      <c r="B35" s="5"/>
      <c r="C35" s="5"/>
      <c r="D35" s="5"/>
    </row>
    <row r="36" spans="1:4" x14ac:dyDescent="0.2">
      <c r="B36" s="5" t="s">
        <v>2</v>
      </c>
      <c r="C36" s="5"/>
      <c r="D36" s="5"/>
    </row>
    <row r="37" spans="1:4" x14ac:dyDescent="0.2">
      <c r="B37" s="5"/>
      <c r="C37" s="5"/>
      <c r="D37" s="5"/>
    </row>
    <row r="38" spans="1:4" x14ac:dyDescent="0.2">
      <c r="A38" s="4" t="s">
        <v>3</v>
      </c>
      <c r="B38" s="5">
        <v>56325.5</v>
      </c>
      <c r="C38" s="5"/>
      <c r="D38" s="5"/>
    </row>
    <row r="39" spans="1:4" x14ac:dyDescent="0.2">
      <c r="A39" s="4" t="s">
        <v>4</v>
      </c>
      <c r="B39" s="5"/>
      <c r="C39" s="5"/>
      <c r="D39" s="5"/>
    </row>
    <row r="40" spans="1:4" x14ac:dyDescent="0.2">
      <c r="A40" s="4" t="s">
        <v>16</v>
      </c>
      <c r="B40" s="5">
        <v>319.39999999999998</v>
      </c>
    </row>
    <row r="41" spans="1:4" x14ac:dyDescent="0.2">
      <c r="A41" s="4" t="s">
        <v>17</v>
      </c>
      <c r="B41" s="5">
        <v>0</v>
      </c>
    </row>
    <row r="42" spans="1:4" x14ac:dyDescent="0.2">
      <c r="A42" s="4" t="s">
        <v>6</v>
      </c>
      <c r="B42" s="5">
        <v>844.31</v>
      </c>
    </row>
    <row r="43" spans="1:4" x14ac:dyDescent="0.2">
      <c r="A43" s="4" t="s">
        <v>7</v>
      </c>
      <c r="B43" s="5">
        <v>1060.3699999999999</v>
      </c>
    </row>
    <row r="44" spans="1:4" x14ac:dyDescent="0.2">
      <c r="A44" s="4" t="s">
        <v>8</v>
      </c>
      <c r="B44" s="5">
        <v>0</v>
      </c>
    </row>
    <row r="45" spans="1:4" x14ac:dyDescent="0.2">
      <c r="A45" s="4"/>
      <c r="B45" s="5">
        <v>2224.08</v>
      </c>
    </row>
    <row r="46" spans="1:4" x14ac:dyDescent="0.2">
      <c r="B46" s="5"/>
    </row>
    <row r="47" spans="1:4" x14ac:dyDescent="0.2">
      <c r="B47" s="5">
        <v>58549.58</v>
      </c>
    </row>
    <row r="48" spans="1:4" x14ac:dyDescent="0.2">
      <c r="B48" s="5"/>
    </row>
    <row r="49" spans="1:2" x14ac:dyDescent="0.2">
      <c r="A49" s="70" t="s">
        <v>18</v>
      </c>
      <c r="B49" s="5"/>
    </row>
    <row r="50" spans="1:2" x14ac:dyDescent="0.2">
      <c r="A50" s="4" t="s">
        <v>3</v>
      </c>
      <c r="B50" s="5">
        <v>54314.600000000006</v>
      </c>
    </row>
    <row r="51" spans="1:2" x14ac:dyDescent="0.2">
      <c r="A51" s="4" t="s">
        <v>4</v>
      </c>
      <c r="B51" s="5"/>
    </row>
    <row r="52" spans="1:2" x14ac:dyDescent="0.2">
      <c r="A52" s="4" t="s">
        <v>19</v>
      </c>
      <c r="B52" s="5">
        <v>85.81</v>
      </c>
    </row>
    <row r="53" spans="1:2" x14ac:dyDescent="0.2">
      <c r="A53" s="4" t="s">
        <v>20</v>
      </c>
      <c r="B53" s="5">
        <v>273.32</v>
      </c>
    </row>
    <row r="54" spans="1:2" x14ac:dyDescent="0.2">
      <c r="A54" s="4" t="s">
        <v>6</v>
      </c>
      <c r="B54" s="5">
        <v>496.42</v>
      </c>
    </row>
    <row r="55" spans="1:2" x14ac:dyDescent="0.2">
      <c r="A55" s="4" t="s">
        <v>7</v>
      </c>
      <c r="B55" s="5">
        <v>2767.8399999999997</v>
      </c>
    </row>
    <row r="56" spans="1:2" x14ac:dyDescent="0.2">
      <c r="A56" s="4" t="s">
        <v>8</v>
      </c>
      <c r="B56" s="5">
        <v>355</v>
      </c>
    </row>
    <row r="57" spans="1:2" x14ac:dyDescent="0.2">
      <c r="B57" s="5">
        <v>3978.3899999999994</v>
      </c>
    </row>
    <row r="58" spans="1:2" x14ac:dyDescent="0.2">
      <c r="B58" s="5"/>
    </row>
    <row r="59" spans="1:2" x14ac:dyDescent="0.2">
      <c r="B59" s="5">
        <v>58292.990000000005</v>
      </c>
    </row>
    <row r="60" spans="1:2" x14ac:dyDescent="0.2">
      <c r="B60" s="5"/>
    </row>
    <row r="61" spans="1:2" x14ac:dyDescent="0.2">
      <c r="A61" s="70" t="s">
        <v>21</v>
      </c>
      <c r="B61" s="5"/>
    </row>
    <row r="62" spans="1:2" x14ac:dyDescent="0.2">
      <c r="A62" s="4" t="s">
        <v>22</v>
      </c>
      <c r="B62" s="5">
        <v>39767.18</v>
      </c>
    </row>
    <row r="63" spans="1:2" x14ac:dyDescent="0.2">
      <c r="A63" s="4" t="s">
        <v>23</v>
      </c>
      <c r="B63" s="5">
        <v>2000</v>
      </c>
    </row>
    <row r="64" spans="1:2" x14ac:dyDescent="0.2">
      <c r="A64" s="4"/>
      <c r="B64" s="5">
        <v>41767.18</v>
      </c>
    </row>
    <row r="65" spans="1:2" x14ac:dyDescent="0.2">
      <c r="A65" s="70" t="s">
        <v>24</v>
      </c>
      <c r="B65" s="5"/>
    </row>
    <row r="66" spans="1:2" x14ac:dyDescent="0.2">
      <c r="A66" s="4" t="s">
        <v>25</v>
      </c>
      <c r="B66" s="5">
        <v>0</v>
      </c>
    </row>
    <row r="67" spans="1:2" x14ac:dyDescent="0.2">
      <c r="A67" s="4"/>
      <c r="B67" s="5"/>
    </row>
    <row r="68" spans="1:2" x14ac:dyDescent="0.2">
      <c r="A68" s="4"/>
      <c r="B68" s="5"/>
    </row>
    <row r="69" spans="1:2" x14ac:dyDescent="0.2">
      <c r="A69" s="70" t="s">
        <v>26</v>
      </c>
      <c r="B69" s="5"/>
    </row>
    <row r="70" spans="1:2" x14ac:dyDescent="0.2">
      <c r="A70" s="4" t="s">
        <v>27</v>
      </c>
      <c r="B70" s="5">
        <v>20453.18</v>
      </c>
    </row>
    <row r="71" spans="1:2" x14ac:dyDescent="0.2">
      <c r="A71" s="4" t="s">
        <v>28</v>
      </c>
      <c r="B71" s="5">
        <v>509.37</v>
      </c>
    </row>
    <row r="72" spans="1:2" x14ac:dyDescent="0.2">
      <c r="A72" s="4" t="s">
        <v>29</v>
      </c>
      <c r="B72" s="5">
        <v>1172.2</v>
      </c>
    </row>
    <row r="73" spans="1:2" x14ac:dyDescent="0.2">
      <c r="A73" s="4" t="s">
        <v>30</v>
      </c>
      <c r="B73" s="5">
        <v>104.5</v>
      </c>
    </row>
    <row r="74" spans="1:2" x14ac:dyDescent="0.2">
      <c r="A74" s="4" t="s">
        <v>31</v>
      </c>
      <c r="B74" s="5">
        <v>152.72</v>
      </c>
    </row>
    <row r="75" spans="1:2" x14ac:dyDescent="0.2">
      <c r="A75" s="4" t="s">
        <v>32</v>
      </c>
      <c r="B75" s="5">
        <v>3042</v>
      </c>
    </row>
    <row r="76" spans="1:2" x14ac:dyDescent="0.2">
      <c r="A76" s="4" t="s">
        <v>33</v>
      </c>
      <c r="B76" s="5">
        <v>5776</v>
      </c>
    </row>
    <row r="77" spans="1:2" x14ac:dyDescent="0.2">
      <c r="A77" s="4" t="s">
        <v>34</v>
      </c>
      <c r="B77" s="5">
        <v>262.5</v>
      </c>
    </row>
    <row r="78" spans="1:2" x14ac:dyDescent="0.2">
      <c r="A78" s="4" t="s">
        <v>35</v>
      </c>
      <c r="B78" s="5">
        <v>5329.28</v>
      </c>
    </row>
    <row r="79" spans="1:2" x14ac:dyDescent="0.2">
      <c r="A79" s="4"/>
      <c r="B79" s="5">
        <v>36801.75</v>
      </c>
    </row>
    <row r="80" spans="1:2" x14ac:dyDescent="0.2">
      <c r="A80" s="4"/>
      <c r="B80" s="5"/>
    </row>
    <row r="81" spans="1:2" x14ac:dyDescent="0.2">
      <c r="B81" s="5"/>
    </row>
    <row r="82" spans="1:2" ht="15.75" x14ac:dyDescent="0.25">
      <c r="A82" s="3" t="s">
        <v>36</v>
      </c>
      <c r="B82" s="7">
        <v>195411.5</v>
      </c>
    </row>
    <row r="83" spans="1:2" x14ac:dyDescent="0.2">
      <c r="B83" s="5"/>
    </row>
    <row r="84" spans="1:2" x14ac:dyDescent="0.2">
      <c r="B84" s="5"/>
    </row>
    <row r="85" spans="1:2" ht="18" x14ac:dyDescent="0.25">
      <c r="A85" s="1" t="s">
        <v>37</v>
      </c>
      <c r="B85" s="5"/>
    </row>
    <row r="86" spans="1:2" x14ac:dyDescent="0.2">
      <c r="A86" s="70" t="s">
        <v>38</v>
      </c>
      <c r="B86" s="5"/>
    </row>
    <row r="87" spans="1:2" x14ac:dyDescent="0.2">
      <c r="B87" s="5" t="s">
        <v>2</v>
      </c>
    </row>
    <row r="88" spans="1:2" x14ac:dyDescent="0.2">
      <c r="B88" s="5"/>
    </row>
    <row r="89" spans="1:2" x14ac:dyDescent="0.2">
      <c r="A89" s="4" t="s">
        <v>3</v>
      </c>
      <c r="B89" s="5">
        <v>197066.41999999998</v>
      </c>
    </row>
    <row r="90" spans="1:2" x14ac:dyDescent="0.2">
      <c r="A90" s="4" t="s">
        <v>4</v>
      </c>
      <c r="B90" s="5"/>
    </row>
    <row r="91" spans="1:2" x14ac:dyDescent="0.2">
      <c r="A91" s="4" t="s">
        <v>19</v>
      </c>
      <c r="B91" s="5">
        <v>0</v>
      </c>
    </row>
    <row r="92" spans="1:2" x14ac:dyDescent="0.2">
      <c r="A92" s="4" t="s">
        <v>39</v>
      </c>
      <c r="B92" s="5">
        <v>868.2600000000001</v>
      </c>
    </row>
    <row r="93" spans="1:2" x14ac:dyDescent="0.2">
      <c r="A93" s="4" t="s">
        <v>40</v>
      </c>
      <c r="B93" s="5">
        <v>2035.58</v>
      </c>
    </row>
    <row r="94" spans="1:2" x14ac:dyDescent="0.2">
      <c r="A94" s="4" t="s">
        <v>6</v>
      </c>
      <c r="B94" s="5">
        <v>2545.6299999999997</v>
      </c>
    </row>
    <row r="95" spans="1:2" x14ac:dyDescent="0.2">
      <c r="A95" s="4" t="s">
        <v>7</v>
      </c>
      <c r="B95" s="5">
        <v>16421.87</v>
      </c>
    </row>
    <row r="96" spans="1:2" x14ac:dyDescent="0.2">
      <c r="A96" s="4" t="s">
        <v>8</v>
      </c>
      <c r="B96" s="5">
        <v>2065.92</v>
      </c>
    </row>
    <row r="97" spans="1:2" x14ac:dyDescent="0.2">
      <c r="B97" s="5">
        <v>23937.259999999995</v>
      </c>
    </row>
    <row r="98" spans="1:2" x14ac:dyDescent="0.2">
      <c r="B98" s="5"/>
    </row>
    <row r="99" spans="1:2" x14ac:dyDescent="0.2">
      <c r="A99" s="70" t="s">
        <v>2</v>
      </c>
      <c r="B99" s="5">
        <v>221003.68</v>
      </c>
    </row>
    <row r="100" spans="1:2" x14ac:dyDescent="0.2">
      <c r="B100" s="5"/>
    </row>
    <row r="101" spans="1:2" x14ac:dyDescent="0.2">
      <c r="A101" s="70" t="s">
        <v>41</v>
      </c>
      <c r="B101" s="5"/>
    </row>
    <row r="102" spans="1:2" x14ac:dyDescent="0.2">
      <c r="A102" s="9" t="s">
        <v>42</v>
      </c>
      <c r="B102" s="5">
        <v>6562</v>
      </c>
    </row>
    <row r="103" spans="1:2" x14ac:dyDescent="0.2">
      <c r="A103" s="10" t="s">
        <v>43</v>
      </c>
      <c r="B103" s="5">
        <v>31950</v>
      </c>
    </row>
    <row r="104" spans="1:2" x14ac:dyDescent="0.2">
      <c r="A104" s="10" t="s">
        <v>44</v>
      </c>
      <c r="B104" s="5">
        <v>34721</v>
      </c>
    </row>
    <row r="105" spans="1:2" x14ac:dyDescent="0.2">
      <c r="A105" s="10" t="s">
        <v>45</v>
      </c>
      <c r="B105" s="5">
        <v>0</v>
      </c>
    </row>
    <row r="106" spans="1:2" x14ac:dyDescent="0.2">
      <c r="A106" s="10"/>
      <c r="B106" s="5">
        <v>73233</v>
      </c>
    </row>
    <row r="107" spans="1:2" x14ac:dyDescent="0.2">
      <c r="B107" s="5"/>
    </row>
    <row r="108" spans="1:2" ht="15.75" x14ac:dyDescent="0.25">
      <c r="A108" s="3" t="s">
        <v>46</v>
      </c>
      <c r="B108" s="7">
        <v>294236.68</v>
      </c>
    </row>
    <row r="109" spans="1:2" x14ac:dyDescent="0.2">
      <c r="B109" s="5"/>
    </row>
    <row r="110" spans="1:2" ht="18" x14ac:dyDescent="0.25">
      <c r="A110" s="1" t="s">
        <v>47</v>
      </c>
      <c r="B110" s="5"/>
    </row>
    <row r="111" spans="1:2" x14ac:dyDescent="0.2">
      <c r="A111" s="70" t="s">
        <v>48</v>
      </c>
      <c r="B111" s="5" t="s">
        <v>2</v>
      </c>
    </row>
    <row r="112" spans="1:2" x14ac:dyDescent="0.2">
      <c r="B112" s="5"/>
    </row>
    <row r="113" spans="1:2" x14ac:dyDescent="0.2">
      <c r="A113" s="4" t="s">
        <v>3</v>
      </c>
      <c r="B113" s="5">
        <v>25989.239999999998</v>
      </c>
    </row>
    <row r="114" spans="1:2" x14ac:dyDescent="0.2">
      <c r="A114" s="4" t="s">
        <v>4</v>
      </c>
      <c r="B114" s="5"/>
    </row>
    <row r="115" spans="1:2" x14ac:dyDescent="0.2">
      <c r="A115" s="4" t="s">
        <v>17</v>
      </c>
      <c r="B115" s="5">
        <v>0</v>
      </c>
    </row>
    <row r="116" spans="1:2" x14ac:dyDescent="0.2">
      <c r="A116" s="4" t="s">
        <v>6</v>
      </c>
      <c r="B116" s="5">
        <v>27.400000000000002</v>
      </c>
    </row>
    <row r="117" spans="1:2" x14ac:dyDescent="0.2">
      <c r="A117" s="4" t="s">
        <v>7</v>
      </c>
      <c r="B117" s="5">
        <v>840.63</v>
      </c>
    </row>
    <row r="118" spans="1:2" x14ac:dyDescent="0.2">
      <c r="A118" s="4" t="s">
        <v>49</v>
      </c>
      <c r="B118" s="5">
        <v>64.67</v>
      </c>
    </row>
    <row r="119" spans="1:2" x14ac:dyDescent="0.2">
      <c r="A119" s="4"/>
      <c r="B119" s="5">
        <v>932.69999999999993</v>
      </c>
    </row>
    <row r="120" spans="1:2" x14ac:dyDescent="0.2">
      <c r="B120" s="5"/>
    </row>
    <row r="121" spans="1:2" x14ac:dyDescent="0.2">
      <c r="B121" s="5">
        <v>26921.939999999995</v>
      </c>
    </row>
    <row r="122" spans="1:2" x14ac:dyDescent="0.2">
      <c r="B122" s="5"/>
    </row>
    <row r="123" spans="1:2" x14ac:dyDescent="0.2">
      <c r="A123" s="11" t="s">
        <v>50</v>
      </c>
      <c r="B123" s="5">
        <v>225</v>
      </c>
    </row>
    <row r="124" spans="1:2" x14ac:dyDescent="0.2">
      <c r="A124" s="11" t="s">
        <v>51</v>
      </c>
      <c r="B124" s="5">
        <v>3397</v>
      </c>
    </row>
    <row r="125" spans="1:2" x14ac:dyDescent="0.2">
      <c r="A125" s="11" t="s">
        <v>52</v>
      </c>
      <c r="B125" s="5">
        <v>2267.37</v>
      </c>
    </row>
    <row r="126" spans="1:2" x14ac:dyDescent="0.2">
      <c r="A126" s="11" t="s">
        <v>53</v>
      </c>
      <c r="B126" s="5">
        <v>7732.630000000001</v>
      </c>
    </row>
    <row r="127" spans="1:2" x14ac:dyDescent="0.2">
      <c r="A127" s="4" t="s">
        <v>54</v>
      </c>
      <c r="B127" s="5">
        <v>1100</v>
      </c>
    </row>
    <row r="128" spans="1:2" x14ac:dyDescent="0.2">
      <c r="A128" s="4"/>
      <c r="B128" s="5">
        <v>0</v>
      </c>
    </row>
    <row r="129" spans="1:2" x14ac:dyDescent="0.2">
      <c r="B129" s="5">
        <v>14722</v>
      </c>
    </row>
    <row r="130" spans="1:2" x14ac:dyDescent="0.2">
      <c r="B130" s="5"/>
    </row>
    <row r="131" spans="1:2" x14ac:dyDescent="0.2">
      <c r="B131" s="5"/>
    </row>
    <row r="132" spans="1:2" ht="15.75" x14ac:dyDescent="0.25">
      <c r="A132" s="3" t="s">
        <v>46</v>
      </c>
      <c r="B132" s="7">
        <v>41643.939999999995</v>
      </c>
    </row>
    <row r="133" spans="1:2" x14ac:dyDescent="0.2">
      <c r="B133" s="5"/>
    </row>
    <row r="134" spans="1:2" x14ac:dyDescent="0.2">
      <c r="B134" s="5"/>
    </row>
    <row r="135" spans="1:2" ht="15.75" x14ac:dyDescent="0.25">
      <c r="A135" s="3" t="s">
        <v>55</v>
      </c>
      <c r="B135" s="5" t="s">
        <v>2</v>
      </c>
    </row>
    <row r="136" spans="1:2" x14ac:dyDescent="0.2">
      <c r="B136" s="5"/>
    </row>
    <row r="137" spans="1:2" x14ac:dyDescent="0.2">
      <c r="A137" s="4" t="s">
        <v>3</v>
      </c>
      <c r="B137" s="5">
        <v>167060.84</v>
      </c>
    </row>
    <row r="138" spans="1:2" x14ac:dyDescent="0.2">
      <c r="A138" s="4" t="s">
        <v>4</v>
      </c>
      <c r="B138" s="5"/>
    </row>
    <row r="139" spans="1:2" x14ac:dyDescent="0.2">
      <c r="A139" s="4" t="s">
        <v>19</v>
      </c>
      <c r="B139" s="5">
        <v>1880.96</v>
      </c>
    </row>
    <row r="140" spans="1:2" x14ac:dyDescent="0.2">
      <c r="A140" s="4" t="s">
        <v>56</v>
      </c>
      <c r="B140" s="5">
        <v>0</v>
      </c>
    </row>
    <row r="141" spans="1:2" x14ac:dyDescent="0.2">
      <c r="A141" s="4" t="s">
        <v>17</v>
      </c>
      <c r="B141" s="5">
        <v>4100.1799999999994</v>
      </c>
    </row>
    <row r="142" spans="1:2" x14ac:dyDescent="0.2">
      <c r="A142" s="4" t="s">
        <v>6</v>
      </c>
      <c r="B142" s="5">
        <v>1096.21</v>
      </c>
    </row>
    <row r="143" spans="1:2" x14ac:dyDescent="0.2">
      <c r="A143" s="4" t="s">
        <v>7</v>
      </c>
      <c r="B143" s="5">
        <v>1170.57</v>
      </c>
    </row>
    <row r="144" spans="1:2" x14ac:dyDescent="0.2">
      <c r="A144" s="4" t="s">
        <v>57</v>
      </c>
      <c r="B144" s="5">
        <v>21295.25</v>
      </c>
    </row>
    <row r="145" spans="1:2" x14ac:dyDescent="0.2">
      <c r="A145" s="4" t="s">
        <v>58</v>
      </c>
      <c r="B145" s="5">
        <v>74.8</v>
      </c>
    </row>
    <row r="146" spans="1:2" x14ac:dyDescent="0.2">
      <c r="A146" s="4" t="s">
        <v>8</v>
      </c>
      <c r="B146" s="5">
        <v>321.19</v>
      </c>
    </row>
    <row r="147" spans="1:2" x14ac:dyDescent="0.2">
      <c r="B147" s="5">
        <v>29939.159999999996</v>
      </c>
    </row>
    <row r="148" spans="1:2" x14ac:dyDescent="0.2">
      <c r="B148" s="5"/>
    </row>
    <row r="149" spans="1:2" ht="15.75" x14ac:dyDescent="0.25">
      <c r="A149" s="3" t="s">
        <v>59</v>
      </c>
      <c r="B149" s="7">
        <v>197000</v>
      </c>
    </row>
    <row r="150" spans="1:2" x14ac:dyDescent="0.2">
      <c r="B150" s="5"/>
    </row>
    <row r="151" spans="1:2" x14ac:dyDescent="0.2">
      <c r="B151" s="5"/>
    </row>
    <row r="152" spans="1:2" ht="15.75" x14ac:dyDescent="0.25">
      <c r="A152" s="3" t="s">
        <v>60</v>
      </c>
      <c r="B152" s="5" t="s">
        <v>2</v>
      </c>
    </row>
    <row r="153" spans="1:2" x14ac:dyDescent="0.2">
      <c r="B153" s="5"/>
    </row>
    <row r="154" spans="1:2" x14ac:dyDescent="0.2">
      <c r="A154" s="70" t="s">
        <v>61</v>
      </c>
      <c r="B154" s="5"/>
    </row>
    <row r="155" spans="1:2" x14ac:dyDescent="0.2">
      <c r="A155" s="4" t="s">
        <v>3</v>
      </c>
      <c r="B155" s="5">
        <v>9393</v>
      </c>
    </row>
    <row r="156" spans="1:2" x14ac:dyDescent="0.2">
      <c r="A156" s="4" t="s">
        <v>4</v>
      </c>
      <c r="B156" s="5"/>
    </row>
    <row r="157" spans="1:2" x14ac:dyDescent="0.2">
      <c r="A157" s="4" t="s">
        <v>62</v>
      </c>
      <c r="B157" s="5">
        <v>33441</v>
      </c>
    </row>
    <row r="158" spans="1:2" x14ac:dyDescent="0.2">
      <c r="B158" s="5"/>
    </row>
    <row r="159" spans="1:2" x14ac:dyDescent="0.2">
      <c r="A159" s="70" t="s">
        <v>2</v>
      </c>
      <c r="B159" s="5">
        <v>42834</v>
      </c>
    </row>
    <row r="160" spans="1:2" x14ac:dyDescent="0.2">
      <c r="B160" s="5"/>
    </row>
    <row r="161" spans="1:2" x14ac:dyDescent="0.2">
      <c r="B161" s="5"/>
    </row>
    <row r="162" spans="1:2" ht="15.75" x14ac:dyDescent="0.25">
      <c r="A162" s="3" t="s">
        <v>63</v>
      </c>
      <c r="B162" s="7">
        <v>42834</v>
      </c>
    </row>
    <row r="163" spans="1:2" x14ac:dyDescent="0.2">
      <c r="B163" s="5"/>
    </row>
    <row r="164" spans="1:2" x14ac:dyDescent="0.2">
      <c r="B164" s="5"/>
    </row>
    <row r="165" spans="1:2" x14ac:dyDescent="0.2">
      <c r="A165" s="4"/>
      <c r="B165" s="5" t="s">
        <v>2</v>
      </c>
    </row>
    <row r="166" spans="1:2" x14ac:dyDescent="0.2">
      <c r="B166" s="5"/>
    </row>
    <row r="167" spans="1:2" x14ac:dyDescent="0.2">
      <c r="B167" s="5"/>
    </row>
    <row r="168" spans="1:2" x14ac:dyDescent="0.2">
      <c r="A168" s="12" t="s">
        <v>64</v>
      </c>
      <c r="B168" s="5">
        <v>9000</v>
      </c>
    </row>
    <row r="169" spans="1:2" x14ac:dyDescent="0.2">
      <c r="B169" s="5"/>
    </row>
    <row r="170" spans="1:2" x14ac:dyDescent="0.2">
      <c r="A170" s="4" t="s">
        <v>65</v>
      </c>
      <c r="B170" s="5">
        <v>16192.8</v>
      </c>
    </row>
    <row r="171" spans="1:2" x14ac:dyDescent="0.2">
      <c r="A171" s="4"/>
      <c r="B171" s="5"/>
    </row>
    <row r="172" spans="1:2" x14ac:dyDescent="0.2">
      <c r="A172" s="4" t="s">
        <v>66</v>
      </c>
      <c r="B172" s="5">
        <v>5633.51</v>
      </c>
    </row>
    <row r="173" spans="1:2" x14ac:dyDescent="0.2">
      <c r="A173" s="4"/>
      <c r="B173" s="5"/>
    </row>
    <row r="174" spans="1:2" x14ac:dyDescent="0.2">
      <c r="A174" s="4" t="s">
        <v>67</v>
      </c>
      <c r="B174" s="5">
        <v>21575.63</v>
      </c>
    </row>
    <row r="175" spans="1:2" x14ac:dyDescent="0.2">
      <c r="A175" s="4"/>
      <c r="B175" s="5"/>
    </row>
    <row r="176" spans="1:2" x14ac:dyDescent="0.2">
      <c r="A176" s="4" t="s">
        <v>68</v>
      </c>
      <c r="B176" s="5">
        <v>12773.58</v>
      </c>
    </row>
    <row r="177" spans="1:2" x14ac:dyDescent="0.2">
      <c r="B177" s="5"/>
    </row>
    <row r="178" spans="1:2" x14ac:dyDescent="0.2">
      <c r="A178" s="4" t="s">
        <v>69</v>
      </c>
      <c r="B178" s="5">
        <v>2236.79</v>
      </c>
    </row>
    <row r="179" spans="1:2" x14ac:dyDescent="0.2">
      <c r="B179" s="5"/>
    </row>
    <row r="180" spans="1:2" x14ac:dyDescent="0.2">
      <c r="B180" s="5"/>
    </row>
    <row r="181" spans="1:2" x14ac:dyDescent="0.2">
      <c r="B181" s="5"/>
    </row>
    <row r="182" spans="1:2" ht="18" x14ac:dyDescent="0.25">
      <c r="A182" s="1" t="s">
        <v>70</v>
      </c>
      <c r="B182" s="66">
        <v>1070859</v>
      </c>
    </row>
    <row r="183" spans="1:2" x14ac:dyDescent="0.2">
      <c r="B183" s="5"/>
    </row>
    <row r="184" spans="1:2" x14ac:dyDescent="0.2">
      <c r="B184" s="5"/>
    </row>
    <row r="185" spans="1:2" x14ac:dyDescent="0.2">
      <c r="B185" s="5"/>
    </row>
    <row r="186" spans="1:2" x14ac:dyDescent="0.2">
      <c r="B186" s="5"/>
    </row>
    <row r="187" spans="1:2" x14ac:dyDescent="0.2">
      <c r="B187" s="5"/>
    </row>
    <row r="188" spans="1:2" x14ac:dyDescent="0.2">
      <c r="B188" s="5"/>
    </row>
    <row r="189" spans="1:2" x14ac:dyDescent="0.2">
      <c r="B189" s="5"/>
    </row>
    <row r="190" spans="1:2" x14ac:dyDescent="0.2">
      <c r="B190" s="5"/>
    </row>
    <row r="191" spans="1:2" x14ac:dyDescent="0.2">
      <c r="B191" s="5"/>
    </row>
    <row r="192" spans="1:2" x14ac:dyDescent="0.2">
      <c r="B192" s="5"/>
    </row>
    <row r="193" spans="2:2" x14ac:dyDescent="0.2">
      <c r="B193" s="5"/>
    </row>
    <row r="194" spans="2:2" x14ac:dyDescent="0.2">
      <c r="B194" s="5"/>
    </row>
    <row r="195" spans="2:2" x14ac:dyDescent="0.2">
      <c r="B195" s="5"/>
    </row>
    <row r="196" spans="2:2" x14ac:dyDescent="0.2">
      <c r="B196" s="5"/>
    </row>
    <row r="197" spans="2:2" x14ac:dyDescent="0.2">
      <c r="B197" s="5"/>
    </row>
    <row r="198" spans="2:2" x14ac:dyDescent="0.2">
      <c r="B198" s="5"/>
    </row>
    <row r="199" spans="2:2" x14ac:dyDescent="0.2">
      <c r="B199" s="5"/>
    </row>
    <row r="200" spans="2:2" x14ac:dyDescent="0.2">
      <c r="B200" s="5"/>
    </row>
    <row r="201" spans="2:2" x14ac:dyDescent="0.2">
      <c r="B201" s="5"/>
    </row>
    <row r="202" spans="2:2" x14ac:dyDescent="0.2">
      <c r="B202" s="5"/>
    </row>
    <row r="203" spans="2:2" x14ac:dyDescent="0.2">
      <c r="B203" s="5"/>
    </row>
    <row r="204" spans="2:2" x14ac:dyDescent="0.2">
      <c r="B204" s="5"/>
    </row>
    <row r="205" spans="2:2" x14ac:dyDescent="0.2">
      <c r="B205" s="5"/>
    </row>
    <row r="206" spans="2:2" x14ac:dyDescent="0.2">
      <c r="B206" s="5"/>
    </row>
    <row r="207" spans="2:2" x14ac:dyDescent="0.2">
      <c r="B207" s="5"/>
    </row>
    <row r="208" spans="2:2" x14ac:dyDescent="0.2">
      <c r="B208" s="5"/>
    </row>
    <row r="209" spans="2:2" x14ac:dyDescent="0.2">
      <c r="B209" s="5"/>
    </row>
    <row r="210" spans="2:2" x14ac:dyDescent="0.2">
      <c r="B210" s="5"/>
    </row>
  </sheetData>
  <pageMargins left="0.75" right="0.75" top="1" bottom="1" header="0.5" footer="0.5"/>
  <pageSetup scale="75" orientation="portrait" r:id="rId1"/>
  <headerFooter alignWithMargins="0"/>
  <rowBreaks count="3" manualBreakCount="3">
    <brk id="32" max="16383" man="1"/>
    <brk id="83" max="16383" man="1"/>
    <brk id="13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15"/>
  <sheetViews>
    <sheetView topLeftCell="A162" zoomScaleNormal="100" workbookViewId="0">
      <selection activeCell="A2" sqref="A2"/>
    </sheetView>
  </sheetViews>
  <sheetFormatPr defaultRowHeight="12.75" x14ac:dyDescent="0.2"/>
  <cols>
    <col min="1" max="1" width="34.140625" style="70" customWidth="1"/>
    <col min="2" max="2" width="21.5703125" style="55" customWidth="1"/>
  </cols>
  <sheetData>
    <row r="2" spans="1:5" ht="18" x14ac:dyDescent="0.25">
      <c r="A2" s="1" t="s">
        <v>225</v>
      </c>
    </row>
    <row r="3" spans="1:5" x14ac:dyDescent="0.2">
      <c r="A3" s="69"/>
    </row>
    <row r="4" spans="1:5" ht="18" x14ac:dyDescent="0.25">
      <c r="A4" s="1" t="s">
        <v>0</v>
      </c>
      <c r="B4" s="67"/>
      <c r="C4" s="2"/>
      <c r="D4" s="2"/>
      <c r="E4" s="2"/>
    </row>
    <row r="5" spans="1:5" x14ac:dyDescent="0.2">
      <c r="A5" s="70" t="s">
        <v>1</v>
      </c>
    </row>
    <row r="6" spans="1:5" ht="15.75" x14ac:dyDescent="0.25">
      <c r="B6" s="68" t="s">
        <v>2</v>
      </c>
    </row>
    <row r="7" spans="1:5" ht="15.75" x14ac:dyDescent="0.25">
      <c r="B7" s="68"/>
    </row>
    <row r="8" spans="1:5" x14ac:dyDescent="0.2">
      <c r="A8" s="4" t="s">
        <v>3</v>
      </c>
      <c r="B8" s="8">
        <v>73905.009999999995</v>
      </c>
      <c r="C8" s="5"/>
      <c r="D8" s="5"/>
    </row>
    <row r="9" spans="1:5" x14ac:dyDescent="0.2">
      <c r="A9" s="4" t="s">
        <v>4</v>
      </c>
      <c r="B9" s="8"/>
      <c r="C9" s="5"/>
      <c r="D9" s="5"/>
    </row>
    <row r="10" spans="1:5" x14ac:dyDescent="0.2">
      <c r="A10" s="4" t="s">
        <v>98</v>
      </c>
      <c r="B10" s="8">
        <v>606.09</v>
      </c>
      <c r="C10" s="5"/>
      <c r="D10" s="5"/>
    </row>
    <row r="11" spans="1:5" x14ac:dyDescent="0.2">
      <c r="A11" s="4" t="s">
        <v>97</v>
      </c>
      <c r="B11" s="8">
        <v>302.09000000000003</v>
      </c>
      <c r="C11" s="5"/>
      <c r="D11" s="5"/>
    </row>
    <row r="12" spans="1:5" x14ac:dyDescent="0.2">
      <c r="A12" s="4" t="s">
        <v>92</v>
      </c>
      <c r="B12" s="8">
        <v>474.71000000000004</v>
      </c>
      <c r="C12" s="5"/>
      <c r="D12" s="5"/>
    </row>
    <row r="13" spans="1:5" x14ac:dyDescent="0.2">
      <c r="A13" s="4" t="s">
        <v>96</v>
      </c>
      <c r="B13" s="8">
        <v>1291.52</v>
      </c>
      <c r="C13" s="5"/>
      <c r="D13" s="5"/>
    </row>
    <row r="14" spans="1:5" x14ac:dyDescent="0.2">
      <c r="A14" s="4" t="s">
        <v>8</v>
      </c>
      <c r="B14" s="14">
        <v>146</v>
      </c>
      <c r="C14" s="5"/>
      <c r="D14" s="5"/>
    </row>
    <row r="15" spans="1:5" x14ac:dyDescent="0.2">
      <c r="B15" s="8">
        <v>2820.41</v>
      </c>
      <c r="C15" s="5"/>
      <c r="D15" s="5"/>
    </row>
    <row r="16" spans="1:5" x14ac:dyDescent="0.2">
      <c r="B16" s="8"/>
      <c r="C16" s="5"/>
      <c r="D16" s="5"/>
    </row>
    <row r="17" spans="1:4" x14ac:dyDescent="0.2">
      <c r="B17" s="13">
        <v>76725.42</v>
      </c>
      <c r="C17" s="5"/>
      <c r="D17" s="5"/>
    </row>
    <row r="18" spans="1:4" x14ac:dyDescent="0.2">
      <c r="B18" s="8"/>
      <c r="C18" s="5"/>
      <c r="D18" s="5"/>
    </row>
    <row r="19" spans="1:4" x14ac:dyDescent="0.2">
      <c r="A19" s="70" t="s">
        <v>9</v>
      </c>
      <c r="B19" s="8"/>
      <c r="C19" s="5"/>
      <c r="D19" s="5"/>
    </row>
    <row r="20" spans="1:4" x14ac:dyDescent="0.2">
      <c r="A20" s="4" t="s">
        <v>3</v>
      </c>
      <c r="B20" s="8">
        <v>103826.34</v>
      </c>
      <c r="C20" s="5"/>
      <c r="D20" s="5"/>
    </row>
    <row r="21" spans="1:4" x14ac:dyDescent="0.2">
      <c r="A21" s="4" t="s">
        <v>4</v>
      </c>
      <c r="B21" s="8"/>
      <c r="C21" s="5"/>
      <c r="D21" s="5"/>
    </row>
    <row r="22" spans="1:4" x14ac:dyDescent="0.2">
      <c r="A22" s="4" t="s">
        <v>92</v>
      </c>
      <c r="B22" s="8">
        <v>758.16</v>
      </c>
      <c r="C22" s="5"/>
      <c r="D22" s="5"/>
    </row>
    <row r="23" spans="1:4" x14ac:dyDescent="0.2">
      <c r="A23" s="4" t="s">
        <v>7</v>
      </c>
      <c r="B23" s="8">
        <v>0</v>
      </c>
      <c r="C23" s="5"/>
      <c r="D23" s="5"/>
    </row>
    <row r="24" spans="1:4" x14ac:dyDescent="0.2">
      <c r="A24" s="4" t="s">
        <v>8</v>
      </c>
      <c r="B24" s="14">
        <v>0</v>
      </c>
      <c r="C24" s="5"/>
      <c r="D24" s="5"/>
    </row>
    <row r="25" spans="1:4" x14ac:dyDescent="0.2">
      <c r="B25" s="8">
        <v>758.16</v>
      </c>
      <c r="C25" s="5"/>
      <c r="D25" s="5"/>
    </row>
    <row r="26" spans="1:4" x14ac:dyDescent="0.2">
      <c r="B26" s="8"/>
      <c r="C26" s="5"/>
      <c r="D26" s="5"/>
    </row>
    <row r="27" spans="1:4" x14ac:dyDescent="0.2">
      <c r="B27" s="8">
        <v>104584.5</v>
      </c>
      <c r="C27" s="5"/>
      <c r="D27" s="5"/>
    </row>
    <row r="28" spans="1:4" x14ac:dyDescent="0.2">
      <c r="B28" s="8"/>
      <c r="C28" s="5"/>
      <c r="D28" s="5"/>
    </row>
    <row r="29" spans="1:4" x14ac:dyDescent="0.2">
      <c r="A29" s="70" t="s">
        <v>10</v>
      </c>
      <c r="B29" s="8"/>
      <c r="C29" s="5"/>
      <c r="D29" s="5"/>
    </row>
    <row r="30" spans="1:4" x14ac:dyDescent="0.2">
      <c r="A30" s="4" t="s">
        <v>11</v>
      </c>
      <c r="B30" s="8">
        <v>50424.26</v>
      </c>
      <c r="C30" s="5"/>
      <c r="D30" s="5"/>
    </row>
    <row r="31" spans="1:4" x14ac:dyDescent="0.2">
      <c r="A31" s="4" t="s">
        <v>12</v>
      </c>
      <c r="B31" s="8">
        <v>4425.8999999999996</v>
      </c>
      <c r="C31" s="5"/>
      <c r="D31" s="5"/>
    </row>
    <row r="32" spans="1:4" x14ac:dyDescent="0.2">
      <c r="B32" s="8"/>
      <c r="C32" s="5"/>
      <c r="D32" s="5"/>
    </row>
    <row r="33" spans="1:4" ht="15.75" x14ac:dyDescent="0.25">
      <c r="A33" s="3" t="s">
        <v>13</v>
      </c>
      <c r="B33" s="15">
        <v>236160.08</v>
      </c>
      <c r="C33" s="5"/>
      <c r="D33" s="5"/>
    </row>
    <row r="34" spans="1:4" x14ac:dyDescent="0.2">
      <c r="B34" s="8"/>
      <c r="C34" s="5"/>
      <c r="D34" s="5"/>
    </row>
    <row r="35" spans="1:4" ht="18" x14ac:dyDescent="0.25">
      <c r="A35" s="1" t="s">
        <v>14</v>
      </c>
      <c r="B35" s="8"/>
      <c r="C35" s="5"/>
      <c r="D35" s="5"/>
    </row>
    <row r="36" spans="1:4" x14ac:dyDescent="0.2">
      <c r="A36" s="70" t="s">
        <v>95</v>
      </c>
      <c r="B36" s="8"/>
      <c r="C36" s="5"/>
      <c r="D36" s="5"/>
    </row>
    <row r="37" spans="1:4" ht="15.75" x14ac:dyDescent="0.25">
      <c r="B37" s="68" t="s">
        <v>2</v>
      </c>
      <c r="C37" s="5"/>
      <c r="D37" s="5"/>
    </row>
    <row r="38" spans="1:4" ht="15.75" x14ac:dyDescent="0.25">
      <c r="B38" s="68"/>
      <c r="C38" s="5"/>
      <c r="D38" s="5"/>
    </row>
    <row r="39" spans="1:4" x14ac:dyDescent="0.2">
      <c r="A39" s="4" t="s">
        <v>3</v>
      </c>
      <c r="B39" s="8">
        <v>48209.78</v>
      </c>
      <c r="C39" s="5"/>
      <c r="D39" s="5"/>
    </row>
    <row r="40" spans="1:4" x14ac:dyDescent="0.2">
      <c r="A40" s="4" t="s">
        <v>4</v>
      </c>
      <c r="B40" s="8"/>
      <c r="C40" s="5"/>
      <c r="D40" s="5"/>
    </row>
    <row r="41" spans="1:4" x14ac:dyDescent="0.2">
      <c r="A41" s="4" t="s">
        <v>94</v>
      </c>
      <c r="B41" s="8">
        <v>606.09</v>
      </c>
    </row>
    <row r="42" spans="1:4" x14ac:dyDescent="0.2">
      <c r="A42" s="4" t="s">
        <v>93</v>
      </c>
      <c r="B42" s="8">
        <v>429.45000000000005</v>
      </c>
    </row>
    <row r="43" spans="1:4" x14ac:dyDescent="0.2">
      <c r="A43" s="4" t="s">
        <v>92</v>
      </c>
      <c r="B43" s="8">
        <v>502.65</v>
      </c>
    </row>
    <row r="44" spans="1:4" x14ac:dyDescent="0.2">
      <c r="A44" s="4" t="s">
        <v>7</v>
      </c>
      <c r="B44" s="8">
        <v>500.85</v>
      </c>
    </row>
    <row r="45" spans="1:4" x14ac:dyDescent="0.2">
      <c r="A45" s="4" t="s">
        <v>8</v>
      </c>
      <c r="B45" s="14">
        <v>1001.44</v>
      </c>
    </row>
    <row r="46" spans="1:4" x14ac:dyDescent="0.2">
      <c r="A46" s="4"/>
      <c r="B46" s="8">
        <v>3040.48</v>
      </c>
    </row>
    <row r="47" spans="1:4" x14ac:dyDescent="0.2">
      <c r="B47" s="8"/>
    </row>
    <row r="48" spans="1:4" x14ac:dyDescent="0.2">
      <c r="B48" s="8">
        <v>51250.26</v>
      </c>
    </row>
    <row r="49" spans="1:2" x14ac:dyDescent="0.2">
      <c r="B49" s="8"/>
    </row>
    <row r="50" spans="1:2" x14ac:dyDescent="0.2">
      <c r="A50" s="70" t="s">
        <v>18</v>
      </c>
      <c r="B50" s="8"/>
    </row>
    <row r="51" spans="1:2" x14ac:dyDescent="0.2">
      <c r="A51" s="4" t="s">
        <v>3</v>
      </c>
      <c r="B51" s="8">
        <v>56637.15</v>
      </c>
    </row>
    <row r="52" spans="1:2" x14ac:dyDescent="0.2">
      <c r="A52" s="4" t="s">
        <v>4</v>
      </c>
      <c r="B52" s="8"/>
    </row>
    <row r="53" spans="1:2" x14ac:dyDescent="0.2">
      <c r="A53" s="4" t="s">
        <v>19</v>
      </c>
      <c r="B53" s="8">
        <v>0</v>
      </c>
    </row>
    <row r="54" spans="1:2" x14ac:dyDescent="0.2">
      <c r="A54" s="4" t="s">
        <v>39</v>
      </c>
      <c r="B54" s="8">
        <v>59</v>
      </c>
    </row>
    <row r="55" spans="1:2" x14ac:dyDescent="0.2">
      <c r="A55" s="4" t="s">
        <v>6</v>
      </c>
      <c r="B55" s="8">
        <v>537.42999999999995</v>
      </c>
    </row>
    <row r="56" spans="1:2" x14ac:dyDescent="0.2">
      <c r="A56" s="4" t="s">
        <v>7</v>
      </c>
      <c r="B56" s="8">
        <v>3229.3599999999997</v>
      </c>
    </row>
    <row r="57" spans="1:2" x14ac:dyDescent="0.2">
      <c r="A57" s="4" t="s">
        <v>8</v>
      </c>
      <c r="B57" s="14">
        <v>507</v>
      </c>
    </row>
    <row r="58" spans="1:2" x14ac:dyDescent="0.2">
      <c r="B58" s="8">
        <v>4332.7899999999991</v>
      </c>
    </row>
    <row r="59" spans="1:2" x14ac:dyDescent="0.2">
      <c r="B59" s="8"/>
    </row>
    <row r="60" spans="1:2" x14ac:dyDescent="0.2">
      <c r="B60" s="8">
        <v>60969.94</v>
      </c>
    </row>
    <row r="61" spans="1:2" x14ac:dyDescent="0.2">
      <c r="B61" s="8"/>
    </row>
    <row r="62" spans="1:2" x14ac:dyDescent="0.2">
      <c r="A62" s="70" t="s">
        <v>21</v>
      </c>
      <c r="B62" s="8"/>
    </row>
    <row r="63" spans="1:2" x14ac:dyDescent="0.2">
      <c r="A63" s="4" t="s">
        <v>22</v>
      </c>
      <c r="B63" s="8">
        <v>21000</v>
      </c>
    </row>
    <row r="64" spans="1:2" x14ac:dyDescent="0.2">
      <c r="A64" s="4" t="s">
        <v>23</v>
      </c>
      <c r="B64" s="14">
        <v>1000</v>
      </c>
    </row>
    <row r="65" spans="1:2" x14ac:dyDescent="0.2">
      <c r="A65" s="4"/>
      <c r="B65" s="8">
        <v>22000</v>
      </c>
    </row>
    <row r="66" spans="1:2" x14ac:dyDescent="0.2">
      <c r="A66" s="70" t="s">
        <v>24</v>
      </c>
      <c r="B66" s="8"/>
    </row>
    <row r="67" spans="1:2" x14ac:dyDescent="0.2">
      <c r="A67" s="4" t="s">
        <v>25</v>
      </c>
      <c r="B67" s="8">
        <v>0</v>
      </c>
    </row>
    <row r="68" spans="1:2" x14ac:dyDescent="0.2">
      <c r="A68" s="4"/>
      <c r="B68" s="8"/>
    </row>
    <row r="69" spans="1:2" x14ac:dyDescent="0.2">
      <c r="A69" s="4"/>
      <c r="B69" s="8"/>
    </row>
    <row r="70" spans="1:2" x14ac:dyDescent="0.2">
      <c r="A70" s="70" t="s">
        <v>26</v>
      </c>
      <c r="B70" s="8"/>
    </row>
    <row r="71" spans="1:2" x14ac:dyDescent="0.2">
      <c r="A71" s="4" t="s">
        <v>27</v>
      </c>
      <c r="B71" s="8">
        <v>18582.29</v>
      </c>
    </row>
    <row r="72" spans="1:2" x14ac:dyDescent="0.2">
      <c r="A72" s="4" t="s">
        <v>28</v>
      </c>
      <c r="B72" s="8">
        <v>461.07</v>
      </c>
    </row>
    <row r="73" spans="1:2" x14ac:dyDescent="0.2">
      <c r="A73" s="4" t="s">
        <v>91</v>
      </c>
      <c r="B73" s="8">
        <v>487.64</v>
      </c>
    </row>
    <row r="74" spans="1:2" x14ac:dyDescent="0.2">
      <c r="A74" s="4" t="s">
        <v>90</v>
      </c>
      <c r="B74" s="8">
        <v>804.42</v>
      </c>
    </row>
    <row r="75" spans="1:2" x14ac:dyDescent="0.2">
      <c r="A75" s="4" t="s">
        <v>89</v>
      </c>
      <c r="B75" s="8">
        <v>230</v>
      </c>
    </row>
    <row r="76" spans="1:2" x14ac:dyDescent="0.2">
      <c r="A76" s="4" t="s">
        <v>88</v>
      </c>
      <c r="B76" s="8">
        <v>22.05</v>
      </c>
    </row>
    <row r="77" spans="1:2" x14ac:dyDescent="0.2">
      <c r="A77" s="4" t="s">
        <v>31</v>
      </c>
      <c r="B77" s="8">
        <v>517.05999999999995</v>
      </c>
    </row>
    <row r="78" spans="1:2" x14ac:dyDescent="0.2">
      <c r="A78" s="4" t="s">
        <v>87</v>
      </c>
      <c r="B78" s="8">
        <v>536.45000000000005</v>
      </c>
    </row>
    <row r="79" spans="1:2" x14ac:dyDescent="0.2">
      <c r="A79" s="4" t="s">
        <v>86</v>
      </c>
      <c r="B79" s="8">
        <v>2091</v>
      </c>
    </row>
    <row r="80" spans="1:2" x14ac:dyDescent="0.2">
      <c r="A80" s="4" t="s">
        <v>85</v>
      </c>
      <c r="B80" s="14">
        <v>6603.17</v>
      </c>
    </row>
    <row r="81" spans="1:2" x14ac:dyDescent="0.2">
      <c r="A81" s="4" t="s">
        <v>84</v>
      </c>
      <c r="B81" s="8">
        <v>30335.15</v>
      </c>
    </row>
    <row r="82" spans="1:2" x14ac:dyDescent="0.2">
      <c r="A82" s="4" t="s">
        <v>83</v>
      </c>
      <c r="B82" s="8"/>
    </row>
    <row r="83" spans="1:2" x14ac:dyDescent="0.2">
      <c r="B83" s="8"/>
    </row>
    <row r="84" spans="1:2" ht="15.75" x14ac:dyDescent="0.25">
      <c r="A84" s="3" t="s">
        <v>36</v>
      </c>
      <c r="B84" s="15">
        <v>164555.35</v>
      </c>
    </row>
    <row r="85" spans="1:2" x14ac:dyDescent="0.2">
      <c r="B85" s="8"/>
    </row>
    <row r="86" spans="1:2" x14ac:dyDescent="0.2">
      <c r="B86" s="8"/>
    </row>
    <row r="87" spans="1:2" ht="18" x14ac:dyDescent="0.25">
      <c r="A87" s="1" t="s">
        <v>37</v>
      </c>
      <c r="B87" s="8"/>
    </row>
    <row r="88" spans="1:2" x14ac:dyDescent="0.2">
      <c r="A88" s="70" t="s">
        <v>38</v>
      </c>
      <c r="B88" s="8"/>
    </row>
    <row r="89" spans="1:2" ht="15.75" x14ac:dyDescent="0.25">
      <c r="B89" s="68" t="s">
        <v>2</v>
      </c>
    </row>
    <row r="90" spans="1:2" ht="15.75" x14ac:dyDescent="0.25">
      <c r="B90" s="68"/>
    </row>
    <row r="91" spans="1:2" x14ac:dyDescent="0.2">
      <c r="A91" s="4" t="s">
        <v>3</v>
      </c>
      <c r="B91" s="8">
        <v>198807.61</v>
      </c>
    </row>
    <row r="92" spans="1:2" x14ac:dyDescent="0.2">
      <c r="A92" s="4" t="s">
        <v>4</v>
      </c>
      <c r="B92" s="8"/>
    </row>
    <row r="93" spans="1:2" x14ac:dyDescent="0.2">
      <c r="A93" s="4" t="s">
        <v>19</v>
      </c>
      <c r="B93" s="8">
        <v>0</v>
      </c>
    </row>
    <row r="94" spans="1:2" x14ac:dyDescent="0.2">
      <c r="A94" s="4" t="s">
        <v>39</v>
      </c>
      <c r="B94" s="8">
        <v>434</v>
      </c>
    </row>
    <row r="95" spans="1:2" x14ac:dyDescent="0.2">
      <c r="A95" s="4" t="s">
        <v>82</v>
      </c>
      <c r="B95" s="8">
        <v>1822.16</v>
      </c>
    </row>
    <row r="96" spans="1:2" x14ac:dyDescent="0.2">
      <c r="A96" s="4" t="s">
        <v>6</v>
      </c>
      <c r="B96" s="8">
        <v>2270.11</v>
      </c>
    </row>
    <row r="97" spans="1:2" x14ac:dyDescent="0.2">
      <c r="A97" s="4" t="s">
        <v>7</v>
      </c>
      <c r="B97" s="8">
        <v>14280.9</v>
      </c>
    </row>
    <row r="98" spans="1:2" x14ac:dyDescent="0.2">
      <c r="A98" s="4" t="s">
        <v>8</v>
      </c>
      <c r="B98" s="14">
        <v>1164.95</v>
      </c>
    </row>
    <row r="99" spans="1:2" x14ac:dyDescent="0.2">
      <c r="B99" s="8">
        <v>19972.12</v>
      </c>
    </row>
    <row r="100" spans="1:2" x14ac:dyDescent="0.2">
      <c r="B100" s="8"/>
    </row>
    <row r="101" spans="1:2" x14ac:dyDescent="0.2">
      <c r="A101" s="70" t="s">
        <v>2</v>
      </c>
      <c r="B101" s="8">
        <v>218779.72999999998</v>
      </c>
    </row>
    <row r="102" spans="1:2" x14ac:dyDescent="0.2">
      <c r="B102" s="8"/>
    </row>
    <row r="103" spans="1:2" x14ac:dyDescent="0.2">
      <c r="A103" s="70" t="s">
        <v>81</v>
      </c>
      <c r="B103" s="8"/>
    </row>
    <row r="104" spans="1:2" x14ac:dyDescent="0.2">
      <c r="A104" s="9" t="s">
        <v>80</v>
      </c>
      <c r="B104" s="8">
        <v>8732.5</v>
      </c>
    </row>
    <row r="105" spans="1:2" x14ac:dyDescent="0.2">
      <c r="A105" s="10" t="s">
        <v>43</v>
      </c>
      <c r="B105" s="8">
        <v>18946</v>
      </c>
    </row>
    <row r="106" spans="1:2" x14ac:dyDescent="0.2">
      <c r="A106" s="10" t="s">
        <v>79</v>
      </c>
      <c r="B106" s="8">
        <v>15000</v>
      </c>
    </row>
    <row r="107" spans="1:2" x14ac:dyDescent="0.2">
      <c r="A107" s="10" t="s">
        <v>45</v>
      </c>
      <c r="B107" s="8">
        <v>23140</v>
      </c>
    </row>
    <row r="108" spans="1:2" x14ac:dyDescent="0.2">
      <c r="A108" s="10" t="s">
        <v>78</v>
      </c>
      <c r="B108" s="8">
        <v>2650</v>
      </c>
    </row>
    <row r="109" spans="1:2" x14ac:dyDescent="0.2">
      <c r="A109" s="10"/>
      <c r="B109" s="8">
        <v>68468.5</v>
      </c>
    </row>
    <row r="110" spans="1:2" x14ac:dyDescent="0.2">
      <c r="B110" s="8"/>
    </row>
    <row r="111" spans="1:2" ht="15.75" x14ac:dyDescent="0.25">
      <c r="A111" s="3" t="s">
        <v>46</v>
      </c>
      <c r="B111" s="15">
        <v>287248.23</v>
      </c>
    </row>
    <row r="112" spans="1:2" x14ac:dyDescent="0.2">
      <c r="B112" s="8"/>
    </row>
    <row r="113" spans="1:2" ht="18" x14ac:dyDescent="0.25">
      <c r="A113" s="1" t="s">
        <v>47</v>
      </c>
      <c r="B113" s="8"/>
    </row>
    <row r="114" spans="1:2" ht="15.75" x14ac:dyDescent="0.25">
      <c r="A114" s="70" t="s">
        <v>48</v>
      </c>
      <c r="B114" s="68" t="s">
        <v>2</v>
      </c>
    </row>
    <row r="115" spans="1:2" ht="15.75" x14ac:dyDescent="0.25">
      <c r="B115" s="68"/>
    </row>
    <row r="116" spans="1:2" x14ac:dyDescent="0.2">
      <c r="A116" s="4" t="s">
        <v>3</v>
      </c>
      <c r="B116" s="8">
        <v>28036.11</v>
      </c>
    </row>
    <row r="117" spans="1:2" x14ac:dyDescent="0.2">
      <c r="A117" s="4" t="s">
        <v>4</v>
      </c>
      <c r="B117" s="8"/>
    </row>
    <row r="118" spans="1:2" x14ac:dyDescent="0.2">
      <c r="A118" s="4" t="s">
        <v>17</v>
      </c>
      <c r="B118" s="8">
        <v>73.84</v>
      </c>
    </row>
    <row r="119" spans="1:2" x14ac:dyDescent="0.2">
      <c r="A119" s="4" t="s">
        <v>6</v>
      </c>
      <c r="B119" s="8">
        <v>40.07</v>
      </c>
    </row>
    <row r="120" spans="1:2" x14ac:dyDescent="0.2">
      <c r="A120" s="4" t="s">
        <v>7</v>
      </c>
      <c r="B120" s="8">
        <v>38.64</v>
      </c>
    </row>
    <row r="121" spans="1:2" x14ac:dyDescent="0.2">
      <c r="A121" s="4" t="s">
        <v>49</v>
      </c>
      <c r="B121" s="14">
        <v>775</v>
      </c>
    </row>
    <row r="122" spans="1:2" x14ac:dyDescent="0.2">
      <c r="A122" s="4"/>
      <c r="B122" s="8">
        <v>853.71</v>
      </c>
    </row>
    <row r="123" spans="1:2" x14ac:dyDescent="0.2">
      <c r="B123" s="8"/>
    </row>
    <row r="124" spans="1:2" x14ac:dyDescent="0.2">
      <c r="B124" s="8">
        <v>28963.66</v>
      </c>
    </row>
    <row r="125" spans="1:2" x14ac:dyDescent="0.2">
      <c r="B125" s="8"/>
    </row>
    <row r="126" spans="1:2" x14ac:dyDescent="0.2">
      <c r="A126" s="11" t="s">
        <v>50</v>
      </c>
      <c r="B126" s="8">
        <v>270</v>
      </c>
    </row>
    <row r="127" spans="1:2" x14ac:dyDescent="0.2">
      <c r="A127" s="11" t="s">
        <v>51</v>
      </c>
      <c r="B127" s="8">
        <v>2150</v>
      </c>
    </row>
    <row r="128" spans="1:2" x14ac:dyDescent="0.2">
      <c r="A128" s="11" t="s">
        <v>77</v>
      </c>
      <c r="B128" s="8">
        <v>4006.92</v>
      </c>
    </row>
    <row r="129" spans="1:2" x14ac:dyDescent="0.2">
      <c r="A129" s="11" t="s">
        <v>76</v>
      </c>
      <c r="B129" s="8">
        <v>7630.05</v>
      </c>
    </row>
    <row r="130" spans="1:2" x14ac:dyDescent="0.2">
      <c r="A130" s="4" t="s">
        <v>54</v>
      </c>
      <c r="B130" s="8">
        <v>1100</v>
      </c>
    </row>
    <row r="131" spans="1:2" x14ac:dyDescent="0.2">
      <c r="A131" s="4"/>
      <c r="B131" s="14">
        <v>0</v>
      </c>
    </row>
    <row r="132" spans="1:2" x14ac:dyDescent="0.2">
      <c r="B132" s="8">
        <v>15156.970000000001</v>
      </c>
    </row>
    <row r="133" spans="1:2" x14ac:dyDescent="0.2">
      <c r="B133" s="8"/>
    </row>
    <row r="134" spans="1:2" x14ac:dyDescent="0.2">
      <c r="B134" s="8"/>
    </row>
    <row r="135" spans="1:2" ht="15.75" x14ac:dyDescent="0.25">
      <c r="A135" s="3" t="s">
        <v>46</v>
      </c>
      <c r="B135" s="15">
        <v>44120.630000000005</v>
      </c>
    </row>
    <row r="136" spans="1:2" x14ac:dyDescent="0.2">
      <c r="B136" s="8"/>
    </row>
    <row r="137" spans="1:2" x14ac:dyDescent="0.2">
      <c r="B137" s="8"/>
    </row>
    <row r="138" spans="1:2" ht="15.75" x14ac:dyDescent="0.25">
      <c r="A138" s="3" t="s">
        <v>55</v>
      </c>
      <c r="B138" s="68" t="s">
        <v>2</v>
      </c>
    </row>
    <row r="139" spans="1:2" ht="15.75" x14ac:dyDescent="0.25">
      <c r="B139" s="68"/>
    </row>
    <row r="140" spans="1:2" x14ac:dyDescent="0.2">
      <c r="A140" s="4" t="s">
        <v>3</v>
      </c>
      <c r="B140" s="8">
        <v>162091.39000000001</v>
      </c>
    </row>
    <row r="141" spans="1:2" x14ac:dyDescent="0.2">
      <c r="A141" s="4" t="s">
        <v>4</v>
      </c>
      <c r="B141" s="8"/>
    </row>
    <row r="142" spans="1:2" x14ac:dyDescent="0.2">
      <c r="A142" s="4" t="s">
        <v>19</v>
      </c>
      <c r="B142" s="8">
        <v>1486.44</v>
      </c>
    </row>
    <row r="143" spans="1:2" x14ac:dyDescent="0.2">
      <c r="A143" s="4" t="s">
        <v>75</v>
      </c>
      <c r="B143" s="8">
        <v>2179.2600000000002</v>
      </c>
    </row>
    <row r="144" spans="1:2" x14ac:dyDescent="0.2">
      <c r="A144" s="4" t="s">
        <v>17</v>
      </c>
      <c r="B144" s="8">
        <v>6697.18</v>
      </c>
    </row>
    <row r="145" spans="1:2" x14ac:dyDescent="0.2">
      <c r="A145" s="4" t="s">
        <v>6</v>
      </c>
      <c r="B145" s="8">
        <v>1991.1</v>
      </c>
    </row>
    <row r="146" spans="1:2" x14ac:dyDescent="0.2">
      <c r="A146" s="4" t="s">
        <v>7</v>
      </c>
      <c r="B146" s="8">
        <v>1903.92</v>
      </c>
    </row>
    <row r="147" spans="1:2" x14ac:dyDescent="0.2">
      <c r="A147" s="4" t="s">
        <v>57</v>
      </c>
      <c r="B147" s="8">
        <v>11663.96</v>
      </c>
    </row>
    <row r="148" spans="1:2" x14ac:dyDescent="0.2">
      <c r="A148" s="4" t="s">
        <v>58</v>
      </c>
      <c r="B148" s="8">
        <v>5600</v>
      </c>
    </row>
    <row r="149" spans="1:2" x14ac:dyDescent="0.2">
      <c r="A149" s="4" t="s">
        <v>8</v>
      </c>
      <c r="B149" s="14">
        <v>886.77</v>
      </c>
    </row>
    <row r="150" spans="1:2" x14ac:dyDescent="0.2">
      <c r="B150" s="8">
        <v>32408.63</v>
      </c>
    </row>
    <row r="151" spans="1:2" x14ac:dyDescent="0.2">
      <c r="B151" s="8"/>
    </row>
    <row r="152" spans="1:2" ht="15.75" x14ac:dyDescent="0.25">
      <c r="A152" s="3" t="s">
        <v>59</v>
      </c>
      <c r="B152" s="15">
        <v>194500.02000000002</v>
      </c>
    </row>
    <row r="153" spans="1:2" x14ac:dyDescent="0.2">
      <c r="B153" s="8"/>
    </row>
    <row r="154" spans="1:2" x14ac:dyDescent="0.2">
      <c r="B154" s="8"/>
    </row>
    <row r="155" spans="1:2" ht="15.75" x14ac:dyDescent="0.25">
      <c r="A155" s="3" t="s">
        <v>60</v>
      </c>
      <c r="B155" s="68" t="s">
        <v>2</v>
      </c>
    </row>
    <row r="156" spans="1:2" ht="15.75" x14ac:dyDescent="0.25">
      <c r="B156" s="68"/>
    </row>
    <row r="157" spans="1:2" x14ac:dyDescent="0.2">
      <c r="A157" s="70" t="s">
        <v>61</v>
      </c>
      <c r="B157" s="8"/>
    </row>
    <row r="158" spans="1:2" x14ac:dyDescent="0.2">
      <c r="A158" s="4" t="s">
        <v>3</v>
      </c>
      <c r="B158" s="8">
        <v>16624</v>
      </c>
    </row>
    <row r="159" spans="1:2" x14ac:dyDescent="0.2">
      <c r="A159" s="4" t="s">
        <v>4</v>
      </c>
      <c r="B159" s="8"/>
    </row>
    <row r="160" spans="1:2" x14ac:dyDescent="0.2">
      <c r="A160" s="4" t="s">
        <v>62</v>
      </c>
      <c r="B160" s="14">
        <v>25672</v>
      </c>
    </row>
    <row r="161" spans="1:2" x14ac:dyDescent="0.2">
      <c r="B161" s="8"/>
    </row>
    <row r="162" spans="1:2" x14ac:dyDescent="0.2">
      <c r="A162" s="70" t="s">
        <v>2</v>
      </c>
      <c r="B162" s="8">
        <v>42296</v>
      </c>
    </row>
    <row r="163" spans="1:2" x14ac:dyDescent="0.2">
      <c r="B163" s="8"/>
    </row>
    <row r="164" spans="1:2" x14ac:dyDescent="0.2">
      <c r="B164" s="8"/>
    </row>
    <row r="165" spans="1:2" ht="15.75" x14ac:dyDescent="0.25">
      <c r="A165" s="3" t="s">
        <v>63</v>
      </c>
      <c r="B165" s="15">
        <v>42296</v>
      </c>
    </row>
    <row r="166" spans="1:2" x14ac:dyDescent="0.2">
      <c r="B166" s="8"/>
    </row>
    <row r="167" spans="1:2" x14ac:dyDescent="0.2">
      <c r="B167" s="8"/>
    </row>
    <row r="168" spans="1:2" ht="15.75" x14ac:dyDescent="0.25">
      <c r="A168" s="4"/>
      <c r="B168" s="68" t="s">
        <v>2</v>
      </c>
    </row>
    <row r="169" spans="1:2" ht="15.75" x14ac:dyDescent="0.25">
      <c r="B169" s="68"/>
    </row>
    <row r="170" spans="1:2" x14ac:dyDescent="0.2">
      <c r="B170" s="8"/>
    </row>
    <row r="171" spans="1:2" ht="15.75" x14ac:dyDescent="0.25">
      <c r="A171" s="12" t="s">
        <v>64</v>
      </c>
      <c r="B171" s="15">
        <v>32500</v>
      </c>
    </row>
    <row r="172" spans="1:2" x14ac:dyDescent="0.2">
      <c r="B172" s="8"/>
    </row>
    <row r="173" spans="1:2" ht="15.75" x14ac:dyDescent="0.25">
      <c r="A173" s="4" t="s">
        <v>65</v>
      </c>
      <c r="B173" s="15">
        <v>14070.09</v>
      </c>
    </row>
    <row r="174" spans="1:2" ht="15.75" x14ac:dyDescent="0.25">
      <c r="A174" s="4"/>
      <c r="B174" s="15"/>
    </row>
    <row r="175" spans="1:2" ht="15.75" x14ac:dyDescent="0.25">
      <c r="A175" s="4" t="s">
        <v>74</v>
      </c>
      <c r="B175" s="15">
        <v>3367.62</v>
      </c>
    </row>
    <row r="176" spans="1:2" ht="15.75" x14ac:dyDescent="0.25">
      <c r="A176" s="4"/>
      <c r="B176" s="15"/>
    </row>
    <row r="177" spans="1:2" ht="15.75" x14ac:dyDescent="0.25">
      <c r="A177" s="4" t="s">
        <v>67</v>
      </c>
      <c r="B177" s="15">
        <v>10673.01</v>
      </c>
    </row>
    <row r="178" spans="1:2" ht="15.75" x14ac:dyDescent="0.25">
      <c r="A178" s="4"/>
      <c r="B178" s="15"/>
    </row>
    <row r="179" spans="1:2" ht="15.75" x14ac:dyDescent="0.25">
      <c r="A179" s="4" t="s">
        <v>69</v>
      </c>
      <c r="B179" s="15">
        <v>5922.41</v>
      </c>
    </row>
    <row r="180" spans="1:2" ht="15.75" x14ac:dyDescent="0.25">
      <c r="A180" s="4"/>
      <c r="B180" s="15"/>
    </row>
    <row r="181" spans="1:2" ht="15.75" x14ac:dyDescent="0.25">
      <c r="A181" s="4" t="s">
        <v>73</v>
      </c>
      <c r="B181" s="15">
        <v>11621.880000000001</v>
      </c>
    </row>
    <row r="182" spans="1:2" x14ac:dyDescent="0.2">
      <c r="B182" s="8"/>
    </row>
    <row r="183" spans="1:2" ht="15.75" x14ac:dyDescent="0.25">
      <c r="A183" s="4" t="s">
        <v>72</v>
      </c>
      <c r="B183" s="15">
        <v>10372.68</v>
      </c>
    </row>
    <row r="184" spans="1:2" x14ac:dyDescent="0.2">
      <c r="B184" s="8"/>
    </row>
    <row r="185" spans="1:2" x14ac:dyDescent="0.2">
      <c r="B185" s="8"/>
    </row>
    <row r="186" spans="1:2" x14ac:dyDescent="0.2">
      <c r="B186" s="8"/>
    </row>
    <row r="187" spans="1:2" ht="15.75" x14ac:dyDescent="0.25">
      <c r="A187" s="3" t="s">
        <v>71</v>
      </c>
      <c r="B187" s="15">
        <v>1057407.9999999998</v>
      </c>
    </row>
    <row r="188" spans="1:2" x14ac:dyDescent="0.2">
      <c r="B188" s="8"/>
    </row>
    <row r="189" spans="1:2" x14ac:dyDescent="0.2">
      <c r="B189" s="8">
        <v>1057408</v>
      </c>
    </row>
    <row r="190" spans="1:2" x14ac:dyDescent="0.2">
      <c r="B190" s="8"/>
    </row>
    <row r="191" spans="1:2" x14ac:dyDescent="0.2">
      <c r="B191" s="8">
        <v>0</v>
      </c>
    </row>
    <row r="192" spans="1:2" x14ac:dyDescent="0.2">
      <c r="B192" s="8"/>
    </row>
    <row r="193" spans="2:2" x14ac:dyDescent="0.2">
      <c r="B193" s="8"/>
    </row>
    <row r="194" spans="2:2" x14ac:dyDescent="0.2">
      <c r="B194" s="8"/>
    </row>
    <row r="195" spans="2:2" x14ac:dyDescent="0.2">
      <c r="B195" s="8"/>
    </row>
    <row r="196" spans="2:2" x14ac:dyDescent="0.2">
      <c r="B196" s="8"/>
    </row>
    <row r="197" spans="2:2" x14ac:dyDescent="0.2">
      <c r="B197" s="8"/>
    </row>
    <row r="198" spans="2:2" x14ac:dyDescent="0.2">
      <c r="B198" s="8"/>
    </row>
    <row r="199" spans="2:2" x14ac:dyDescent="0.2">
      <c r="B199" s="8"/>
    </row>
    <row r="200" spans="2:2" x14ac:dyDescent="0.2">
      <c r="B200" s="8"/>
    </row>
    <row r="201" spans="2:2" x14ac:dyDescent="0.2">
      <c r="B201" s="8"/>
    </row>
    <row r="202" spans="2:2" x14ac:dyDescent="0.2">
      <c r="B202" s="8"/>
    </row>
    <row r="203" spans="2:2" x14ac:dyDescent="0.2">
      <c r="B203" s="8"/>
    </row>
    <row r="204" spans="2:2" x14ac:dyDescent="0.2">
      <c r="B204" s="8"/>
    </row>
    <row r="205" spans="2:2" x14ac:dyDescent="0.2">
      <c r="B205" s="8"/>
    </row>
    <row r="206" spans="2:2" x14ac:dyDescent="0.2">
      <c r="B206" s="8"/>
    </row>
    <row r="207" spans="2:2" x14ac:dyDescent="0.2">
      <c r="B207" s="8"/>
    </row>
    <row r="208" spans="2:2" x14ac:dyDescent="0.2">
      <c r="B208" s="8"/>
    </row>
    <row r="209" spans="2:2" x14ac:dyDescent="0.2">
      <c r="B209" s="8"/>
    </row>
    <row r="210" spans="2:2" x14ac:dyDescent="0.2">
      <c r="B210" s="8"/>
    </row>
    <row r="211" spans="2:2" x14ac:dyDescent="0.2">
      <c r="B211" s="8"/>
    </row>
    <row r="212" spans="2:2" x14ac:dyDescent="0.2">
      <c r="B212" s="8"/>
    </row>
    <row r="213" spans="2:2" x14ac:dyDescent="0.2">
      <c r="B213" s="8"/>
    </row>
    <row r="214" spans="2:2" x14ac:dyDescent="0.2">
      <c r="B214" s="8"/>
    </row>
    <row r="215" spans="2:2" x14ac:dyDescent="0.2">
      <c r="B215" s="8"/>
    </row>
  </sheetData>
  <pageMargins left="0.75" right="0.75" top="1" bottom="1" header="0.5" footer="0.5"/>
  <pageSetup scale="75" orientation="portrait" r:id="rId1"/>
  <headerFooter alignWithMargins="0"/>
  <rowBreaks count="3" manualBreakCount="3">
    <brk id="33" max="16383" man="1"/>
    <brk id="85" max="16383" man="1"/>
    <brk id="13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16"/>
  <sheetViews>
    <sheetView topLeftCell="A158" zoomScaleNormal="100" workbookViewId="0">
      <selection activeCell="A2" sqref="A2"/>
    </sheetView>
  </sheetViews>
  <sheetFormatPr defaultRowHeight="12.75" x14ac:dyDescent="0.2"/>
  <cols>
    <col min="1" max="1" width="37.42578125" style="70" customWidth="1"/>
    <col min="2" max="2" width="21.5703125" customWidth="1"/>
    <col min="3" max="3" width="9.7109375" bestFit="1" customWidth="1"/>
  </cols>
  <sheetData>
    <row r="2" spans="1:5" ht="18" x14ac:dyDescent="0.25">
      <c r="A2" s="1" t="s">
        <v>224</v>
      </c>
    </row>
    <row r="3" spans="1:5" x14ac:dyDescent="0.2">
      <c r="A3" s="69"/>
    </row>
    <row r="4" spans="1:5" ht="18" x14ac:dyDescent="0.25">
      <c r="A4" s="1" t="s">
        <v>0</v>
      </c>
      <c r="B4" s="2"/>
      <c r="C4" s="2"/>
      <c r="D4" s="2"/>
      <c r="E4" s="2"/>
    </row>
    <row r="5" spans="1:5" x14ac:dyDescent="0.2">
      <c r="A5" s="70" t="s">
        <v>1</v>
      </c>
    </row>
    <row r="6" spans="1:5" ht="15.75" x14ac:dyDescent="0.25">
      <c r="B6" s="3" t="s">
        <v>2</v>
      </c>
    </row>
    <row r="7" spans="1:5" ht="15.75" x14ac:dyDescent="0.25">
      <c r="B7" s="3"/>
    </row>
    <row r="8" spans="1:5" x14ac:dyDescent="0.2">
      <c r="A8" s="4" t="s">
        <v>3</v>
      </c>
      <c r="B8" s="5">
        <v>67374.69</v>
      </c>
      <c r="C8" s="5"/>
      <c r="D8" s="5"/>
    </row>
    <row r="9" spans="1:5" x14ac:dyDescent="0.2">
      <c r="A9" s="4" t="s">
        <v>4</v>
      </c>
      <c r="B9" s="5"/>
      <c r="C9" s="5"/>
      <c r="D9" s="5"/>
    </row>
    <row r="10" spans="1:5" x14ac:dyDescent="0.2">
      <c r="A10" s="4" t="s">
        <v>98</v>
      </c>
      <c r="B10" s="5">
        <v>484.06000000000006</v>
      </c>
      <c r="C10" s="5"/>
      <c r="D10" s="5"/>
    </row>
    <row r="11" spans="1:5" x14ac:dyDescent="0.2">
      <c r="A11" s="4" t="s">
        <v>97</v>
      </c>
      <c r="B11" s="5">
        <v>218.37</v>
      </c>
      <c r="C11" s="5"/>
      <c r="D11" s="5"/>
    </row>
    <row r="12" spans="1:5" x14ac:dyDescent="0.2">
      <c r="A12" s="4" t="s">
        <v>92</v>
      </c>
      <c r="B12" s="6">
        <v>467.5</v>
      </c>
      <c r="C12" s="5"/>
      <c r="D12" s="5"/>
    </row>
    <row r="13" spans="1:5" x14ac:dyDescent="0.2">
      <c r="B13" s="5">
        <v>1169.93</v>
      </c>
      <c r="C13" s="5"/>
      <c r="D13" s="5"/>
    </row>
    <row r="14" spans="1:5" x14ac:dyDescent="0.2">
      <c r="B14" s="5"/>
      <c r="C14" s="5"/>
      <c r="D14" s="5"/>
    </row>
    <row r="15" spans="1:5" x14ac:dyDescent="0.2">
      <c r="B15" s="13">
        <v>68544.62</v>
      </c>
      <c r="C15" s="5"/>
      <c r="D15" s="5"/>
    </row>
    <row r="16" spans="1:5" x14ac:dyDescent="0.2">
      <c r="B16" s="5"/>
      <c r="C16" s="5"/>
      <c r="D16" s="5"/>
    </row>
    <row r="17" spans="1:4" x14ac:dyDescent="0.2">
      <c r="A17" s="70" t="s">
        <v>9</v>
      </c>
      <c r="B17" s="5"/>
      <c r="C17" s="5"/>
      <c r="D17" s="5"/>
    </row>
    <row r="18" spans="1:4" x14ac:dyDescent="0.2">
      <c r="A18" s="4" t="s">
        <v>3</v>
      </c>
      <c r="B18" s="5">
        <v>102857.55</v>
      </c>
      <c r="C18" s="5"/>
      <c r="D18" s="5"/>
    </row>
    <row r="19" spans="1:4" x14ac:dyDescent="0.2">
      <c r="A19" s="4" t="s">
        <v>4</v>
      </c>
      <c r="B19" s="5"/>
      <c r="C19" s="5"/>
      <c r="D19" s="5"/>
    </row>
    <row r="20" spans="1:4" x14ac:dyDescent="0.2">
      <c r="A20" s="4" t="s">
        <v>92</v>
      </c>
      <c r="B20" s="5">
        <v>748.63</v>
      </c>
      <c r="C20" s="5"/>
      <c r="D20" s="5"/>
    </row>
    <row r="21" spans="1:4" x14ac:dyDescent="0.2">
      <c r="A21" s="4" t="s">
        <v>7</v>
      </c>
      <c r="B21" s="5">
        <v>0</v>
      </c>
      <c r="C21" s="5"/>
      <c r="D21" s="5"/>
    </row>
    <row r="22" spans="1:4" x14ac:dyDescent="0.2">
      <c r="A22" s="4" t="s">
        <v>8</v>
      </c>
      <c r="B22" s="6">
        <v>0</v>
      </c>
      <c r="C22" s="5"/>
      <c r="D22" s="5"/>
    </row>
    <row r="23" spans="1:4" x14ac:dyDescent="0.2">
      <c r="B23" s="5">
        <v>748.63</v>
      </c>
      <c r="C23" s="5"/>
      <c r="D23" s="5"/>
    </row>
    <row r="24" spans="1:4" x14ac:dyDescent="0.2">
      <c r="B24" s="5"/>
      <c r="C24" s="5"/>
      <c r="D24" s="5"/>
    </row>
    <row r="25" spans="1:4" x14ac:dyDescent="0.2">
      <c r="B25" s="8">
        <v>103606.18000000001</v>
      </c>
      <c r="C25" s="5"/>
      <c r="D25" s="5"/>
    </row>
    <row r="26" spans="1:4" x14ac:dyDescent="0.2">
      <c r="B26" s="8"/>
      <c r="C26" s="5"/>
      <c r="D26" s="5"/>
    </row>
    <row r="27" spans="1:4" x14ac:dyDescent="0.2">
      <c r="A27" s="70" t="s">
        <v>10</v>
      </c>
      <c r="B27" s="8"/>
      <c r="C27" s="5"/>
      <c r="D27" s="5"/>
    </row>
    <row r="28" spans="1:4" x14ac:dyDescent="0.2">
      <c r="A28" s="4" t="s">
        <v>11</v>
      </c>
      <c r="B28" s="8">
        <v>13250</v>
      </c>
      <c r="C28" s="5"/>
      <c r="D28" s="5"/>
    </row>
    <row r="29" spans="1:4" x14ac:dyDescent="0.2">
      <c r="A29" s="4" t="s">
        <v>12</v>
      </c>
      <c r="B29" s="14">
        <v>3093.8</v>
      </c>
      <c r="C29" s="5"/>
      <c r="D29" s="5"/>
    </row>
    <row r="30" spans="1:4" x14ac:dyDescent="0.2">
      <c r="A30" s="4"/>
      <c r="B30" s="8">
        <v>16343.8</v>
      </c>
      <c r="C30" s="5"/>
      <c r="D30" s="5"/>
    </row>
    <row r="31" spans="1:4" x14ac:dyDescent="0.2">
      <c r="A31" s="4"/>
      <c r="B31" s="8"/>
      <c r="C31" s="5"/>
      <c r="D31" s="5"/>
    </row>
    <row r="32" spans="1:4" x14ac:dyDescent="0.2">
      <c r="B32" s="8"/>
      <c r="C32" s="5"/>
      <c r="D32" s="5"/>
    </row>
    <row r="33" spans="1:4" ht="15.75" x14ac:dyDescent="0.25">
      <c r="A33" s="3" t="s">
        <v>13</v>
      </c>
      <c r="B33" s="15">
        <v>188494.59999999998</v>
      </c>
      <c r="C33" s="5"/>
      <c r="D33" s="5"/>
    </row>
    <row r="34" spans="1:4" x14ac:dyDescent="0.2">
      <c r="B34" s="5"/>
      <c r="C34" s="5"/>
      <c r="D34" s="5"/>
    </row>
    <row r="35" spans="1:4" ht="18" x14ac:dyDescent="0.25">
      <c r="A35" s="1" t="s">
        <v>14</v>
      </c>
      <c r="B35" s="5"/>
      <c r="C35" s="5"/>
      <c r="D35" s="5"/>
    </row>
    <row r="36" spans="1:4" x14ac:dyDescent="0.2">
      <c r="A36" s="70" t="s">
        <v>99</v>
      </c>
      <c r="B36" s="5"/>
      <c r="C36" s="5"/>
      <c r="D36" s="5"/>
    </row>
    <row r="37" spans="1:4" ht="15.75" x14ac:dyDescent="0.25">
      <c r="B37" s="3" t="s">
        <v>2</v>
      </c>
      <c r="C37" s="5"/>
      <c r="D37" s="5"/>
    </row>
    <row r="38" spans="1:4" ht="15.75" x14ac:dyDescent="0.25">
      <c r="B38" s="3"/>
      <c r="C38" s="5"/>
      <c r="D38" s="5"/>
    </row>
    <row r="39" spans="1:4" x14ac:dyDescent="0.2">
      <c r="A39" s="4" t="s">
        <v>3</v>
      </c>
      <c r="B39" s="5">
        <v>55583.840000000004</v>
      </c>
      <c r="C39" s="5"/>
      <c r="D39" s="5"/>
    </row>
    <row r="40" spans="1:4" x14ac:dyDescent="0.2">
      <c r="A40" s="4" t="s">
        <v>4</v>
      </c>
      <c r="B40" s="5"/>
      <c r="C40" s="5"/>
      <c r="D40" s="5"/>
    </row>
    <row r="41" spans="1:4" x14ac:dyDescent="0.2">
      <c r="A41" s="4" t="s">
        <v>94</v>
      </c>
      <c r="B41" s="5">
        <v>513.19000000000005</v>
      </c>
    </row>
    <row r="42" spans="1:4" x14ac:dyDescent="0.2">
      <c r="A42" s="4" t="s">
        <v>93</v>
      </c>
      <c r="B42" s="5">
        <v>218.37</v>
      </c>
    </row>
    <row r="43" spans="1:4" x14ac:dyDescent="0.2">
      <c r="A43" s="4" t="s">
        <v>100</v>
      </c>
      <c r="B43" s="5">
        <v>257.91000000000003</v>
      </c>
    </row>
    <row r="44" spans="1:4" x14ac:dyDescent="0.2">
      <c r="A44" s="4" t="s">
        <v>92</v>
      </c>
      <c r="B44" s="5">
        <v>584.83999999999992</v>
      </c>
    </row>
    <row r="45" spans="1:4" x14ac:dyDescent="0.2">
      <c r="A45" s="4" t="s">
        <v>7</v>
      </c>
      <c r="B45" s="5">
        <v>1065.73</v>
      </c>
    </row>
    <row r="46" spans="1:4" x14ac:dyDescent="0.2">
      <c r="A46" s="4" t="s">
        <v>8</v>
      </c>
      <c r="B46" s="6">
        <v>728.5</v>
      </c>
    </row>
    <row r="47" spans="1:4" x14ac:dyDescent="0.2">
      <c r="A47" s="4"/>
      <c r="B47" s="5">
        <v>3368.54</v>
      </c>
    </row>
    <row r="48" spans="1:4" x14ac:dyDescent="0.2">
      <c r="B48" s="5"/>
    </row>
    <row r="49" spans="1:2" x14ac:dyDescent="0.2">
      <c r="B49" s="8">
        <v>58952.380000000005</v>
      </c>
    </row>
    <row r="50" spans="1:2" x14ac:dyDescent="0.2">
      <c r="B50" s="5"/>
    </row>
    <row r="51" spans="1:2" x14ac:dyDescent="0.2">
      <c r="A51" s="70" t="s">
        <v>18</v>
      </c>
      <c r="B51" s="5"/>
    </row>
    <row r="52" spans="1:2" x14ac:dyDescent="0.2">
      <c r="A52" s="4" t="s">
        <v>3</v>
      </c>
      <c r="B52" s="5">
        <v>56180.07</v>
      </c>
    </row>
    <row r="53" spans="1:2" x14ac:dyDescent="0.2">
      <c r="A53" s="4" t="s">
        <v>4</v>
      </c>
      <c r="B53" s="5"/>
    </row>
    <row r="54" spans="1:2" x14ac:dyDescent="0.2">
      <c r="A54" s="4" t="s">
        <v>19</v>
      </c>
      <c r="B54" s="5">
        <v>0</v>
      </c>
    </row>
    <row r="55" spans="1:2" x14ac:dyDescent="0.2">
      <c r="A55" s="4" t="s">
        <v>39</v>
      </c>
      <c r="B55" s="5">
        <v>119.87</v>
      </c>
    </row>
    <row r="56" spans="1:2" x14ac:dyDescent="0.2">
      <c r="A56" s="4" t="s">
        <v>6</v>
      </c>
      <c r="B56" s="5">
        <v>364</v>
      </c>
    </row>
    <row r="57" spans="1:2" x14ac:dyDescent="0.2">
      <c r="A57" s="4" t="s">
        <v>7</v>
      </c>
      <c r="B57" s="5">
        <v>6510.7</v>
      </c>
    </row>
    <row r="58" spans="1:2" x14ac:dyDescent="0.2">
      <c r="A58" s="4" t="s">
        <v>8</v>
      </c>
      <c r="B58" s="6">
        <v>593.5</v>
      </c>
    </row>
    <row r="59" spans="1:2" x14ac:dyDescent="0.2">
      <c r="B59" s="5">
        <v>7588.07</v>
      </c>
    </row>
    <row r="60" spans="1:2" x14ac:dyDescent="0.2">
      <c r="B60" s="5"/>
    </row>
    <row r="61" spans="1:2" x14ac:dyDescent="0.2">
      <c r="B61" s="8">
        <v>63768.14</v>
      </c>
    </row>
    <row r="62" spans="1:2" x14ac:dyDescent="0.2">
      <c r="B62" s="5"/>
    </row>
    <row r="63" spans="1:2" x14ac:dyDescent="0.2">
      <c r="A63" s="70" t="s">
        <v>21</v>
      </c>
      <c r="B63" s="5"/>
    </row>
    <row r="64" spans="1:2" x14ac:dyDescent="0.2">
      <c r="A64" s="4" t="s">
        <v>22</v>
      </c>
      <c r="B64" s="5">
        <v>19500</v>
      </c>
    </row>
    <row r="65" spans="1:2" x14ac:dyDescent="0.2">
      <c r="A65" s="4" t="s">
        <v>101</v>
      </c>
      <c r="B65" s="16">
        <v>1500</v>
      </c>
    </row>
    <row r="66" spans="1:2" x14ac:dyDescent="0.2">
      <c r="A66" s="4" t="s">
        <v>102</v>
      </c>
      <c r="B66" s="6">
        <v>202.79</v>
      </c>
    </row>
    <row r="67" spans="1:2" x14ac:dyDescent="0.2">
      <c r="A67" s="4"/>
      <c r="B67" s="8">
        <v>21202.79</v>
      </c>
    </row>
    <row r="68" spans="1:2" x14ac:dyDescent="0.2">
      <c r="A68" s="70" t="s">
        <v>103</v>
      </c>
      <c r="B68" s="5"/>
    </row>
    <row r="69" spans="1:2" x14ac:dyDescent="0.2">
      <c r="A69" s="4" t="s">
        <v>104</v>
      </c>
      <c r="B69" s="5">
        <v>5000</v>
      </c>
    </row>
    <row r="70" spans="1:2" x14ac:dyDescent="0.2">
      <c r="A70" s="4"/>
      <c r="B70" s="5"/>
    </row>
    <row r="71" spans="1:2" x14ac:dyDescent="0.2">
      <c r="A71" s="4"/>
      <c r="B71" s="5"/>
    </row>
    <row r="72" spans="1:2" x14ac:dyDescent="0.2">
      <c r="A72" s="70" t="s">
        <v>26</v>
      </c>
      <c r="B72" s="5"/>
    </row>
    <row r="73" spans="1:2" x14ac:dyDescent="0.2">
      <c r="A73" s="4" t="s">
        <v>105</v>
      </c>
      <c r="B73" s="5">
        <v>1000</v>
      </c>
    </row>
    <row r="74" spans="1:2" x14ac:dyDescent="0.2">
      <c r="A74" s="4" t="s">
        <v>106</v>
      </c>
      <c r="B74" s="5">
        <v>1100</v>
      </c>
    </row>
    <row r="75" spans="1:2" x14ac:dyDescent="0.2">
      <c r="A75" s="4" t="s">
        <v>107</v>
      </c>
      <c r="B75" s="16">
        <v>4158.12</v>
      </c>
    </row>
    <row r="76" spans="1:2" x14ac:dyDescent="0.2">
      <c r="A76" s="4" t="s">
        <v>108</v>
      </c>
      <c r="B76" s="6">
        <v>7222</v>
      </c>
    </row>
    <row r="77" spans="1:2" x14ac:dyDescent="0.2">
      <c r="A77" s="4"/>
      <c r="B77" s="5">
        <v>13480.119999999999</v>
      </c>
    </row>
    <row r="78" spans="1:2" x14ac:dyDescent="0.2">
      <c r="B78" s="5"/>
    </row>
    <row r="79" spans="1:2" ht="15.75" x14ac:dyDescent="0.25">
      <c r="A79" s="3" t="s">
        <v>36</v>
      </c>
      <c r="B79" s="7">
        <v>162403.43</v>
      </c>
    </row>
    <row r="80" spans="1:2" x14ac:dyDescent="0.2">
      <c r="B80" s="5"/>
    </row>
    <row r="81" spans="1:2" x14ac:dyDescent="0.2">
      <c r="B81" s="5"/>
    </row>
    <row r="82" spans="1:2" ht="18" x14ac:dyDescent="0.25">
      <c r="A82" s="1" t="s">
        <v>37</v>
      </c>
      <c r="B82" s="5"/>
    </row>
    <row r="83" spans="1:2" x14ac:dyDescent="0.2">
      <c r="A83" s="70" t="s">
        <v>38</v>
      </c>
      <c r="B83" s="5"/>
    </row>
    <row r="84" spans="1:2" ht="15.75" x14ac:dyDescent="0.25">
      <c r="B84" s="3" t="s">
        <v>2</v>
      </c>
    </row>
    <row r="85" spans="1:2" ht="15.75" x14ac:dyDescent="0.25">
      <c r="B85" s="3"/>
    </row>
    <row r="86" spans="1:2" x14ac:dyDescent="0.2">
      <c r="A86" s="4" t="s">
        <v>3</v>
      </c>
      <c r="B86" s="5">
        <v>195184.07</v>
      </c>
    </row>
    <row r="87" spans="1:2" x14ac:dyDescent="0.2">
      <c r="A87" s="4" t="s">
        <v>4</v>
      </c>
      <c r="B87" s="5"/>
    </row>
    <row r="88" spans="1:2" x14ac:dyDescent="0.2">
      <c r="A88" s="4" t="s">
        <v>19</v>
      </c>
      <c r="B88" s="5">
        <v>0</v>
      </c>
    </row>
    <row r="89" spans="1:2" x14ac:dyDescent="0.2">
      <c r="A89" s="4" t="s">
        <v>39</v>
      </c>
      <c r="B89" s="5">
        <v>1010.77</v>
      </c>
    </row>
    <row r="90" spans="1:2" x14ac:dyDescent="0.2">
      <c r="A90" s="4" t="s">
        <v>82</v>
      </c>
      <c r="B90" s="5">
        <v>0</v>
      </c>
    </row>
    <row r="91" spans="1:2" x14ac:dyDescent="0.2">
      <c r="A91" s="4" t="s">
        <v>6</v>
      </c>
      <c r="B91" s="5">
        <v>2788.87</v>
      </c>
    </row>
    <row r="92" spans="1:2" x14ac:dyDescent="0.2">
      <c r="A92" s="4" t="s">
        <v>7</v>
      </c>
      <c r="B92" s="5">
        <v>13454.51</v>
      </c>
    </row>
    <row r="93" spans="1:2" x14ac:dyDescent="0.2">
      <c r="A93" s="4" t="s">
        <v>8</v>
      </c>
      <c r="B93" s="6">
        <v>2571.9899999999998</v>
      </c>
    </row>
    <row r="94" spans="1:2" x14ac:dyDescent="0.2">
      <c r="B94" s="5">
        <v>19826.14</v>
      </c>
    </row>
    <row r="95" spans="1:2" x14ac:dyDescent="0.2">
      <c r="B95" s="5"/>
    </row>
    <row r="96" spans="1:2" x14ac:dyDescent="0.2">
      <c r="A96" s="70" t="s">
        <v>2</v>
      </c>
      <c r="B96" s="8">
        <v>215010.21000000002</v>
      </c>
    </row>
    <row r="97" spans="1:2" x14ac:dyDescent="0.2">
      <c r="B97" s="5"/>
    </row>
    <row r="98" spans="1:2" x14ac:dyDescent="0.2">
      <c r="A98" s="70" t="s">
        <v>109</v>
      </c>
      <c r="B98" s="5"/>
    </row>
    <row r="99" spans="1:2" x14ac:dyDescent="0.2">
      <c r="A99" s="9" t="s">
        <v>80</v>
      </c>
      <c r="B99" s="5">
        <v>11808.58</v>
      </c>
    </row>
    <row r="100" spans="1:2" x14ac:dyDescent="0.2">
      <c r="A100" s="10" t="s">
        <v>79</v>
      </c>
      <c r="B100" s="5">
        <v>36235</v>
      </c>
    </row>
    <row r="101" spans="1:2" x14ac:dyDescent="0.2">
      <c r="A101" s="10" t="s">
        <v>45</v>
      </c>
      <c r="B101" s="5">
        <v>23392</v>
      </c>
    </row>
    <row r="102" spans="1:2" x14ac:dyDescent="0.2">
      <c r="A102" s="10" t="s">
        <v>78</v>
      </c>
      <c r="B102" s="6">
        <v>2650</v>
      </c>
    </row>
    <row r="103" spans="1:2" x14ac:dyDescent="0.2">
      <c r="A103" s="10"/>
      <c r="B103" s="8">
        <v>74085.58</v>
      </c>
    </row>
    <row r="104" spans="1:2" x14ac:dyDescent="0.2">
      <c r="B104" s="5"/>
    </row>
    <row r="105" spans="1:2" ht="15.75" x14ac:dyDescent="0.25">
      <c r="A105" s="3" t="s">
        <v>46</v>
      </c>
      <c r="B105" s="15">
        <v>289095.79000000004</v>
      </c>
    </row>
    <row r="106" spans="1:2" x14ac:dyDescent="0.2">
      <c r="B106" s="5"/>
    </row>
    <row r="107" spans="1:2" ht="18" x14ac:dyDescent="0.25">
      <c r="A107" s="1" t="s">
        <v>47</v>
      </c>
      <c r="B107" s="5"/>
    </row>
    <row r="108" spans="1:2" ht="15.75" x14ac:dyDescent="0.25">
      <c r="A108" s="70" t="s">
        <v>48</v>
      </c>
      <c r="B108" s="3" t="s">
        <v>2</v>
      </c>
    </row>
    <row r="109" spans="1:2" ht="15.75" x14ac:dyDescent="0.25">
      <c r="B109" s="3"/>
    </row>
    <row r="110" spans="1:2" x14ac:dyDescent="0.2">
      <c r="A110" s="4" t="s">
        <v>3</v>
      </c>
      <c r="B110" s="5">
        <v>29273.300000000003</v>
      </c>
    </row>
    <row r="111" spans="1:2" x14ac:dyDescent="0.2">
      <c r="A111" s="4" t="s">
        <v>4</v>
      </c>
      <c r="B111" s="5"/>
    </row>
    <row r="112" spans="1:2" x14ac:dyDescent="0.2">
      <c r="A112" s="4" t="s">
        <v>17</v>
      </c>
      <c r="B112" s="5">
        <v>78.569999999999993</v>
      </c>
    </row>
    <row r="113" spans="1:2" x14ac:dyDescent="0.2">
      <c r="A113" s="4" t="s">
        <v>6</v>
      </c>
      <c r="B113" s="5">
        <v>43.52</v>
      </c>
    </row>
    <row r="114" spans="1:2" x14ac:dyDescent="0.2">
      <c r="A114" s="4" t="s">
        <v>7</v>
      </c>
      <c r="B114" s="5">
        <v>563.61</v>
      </c>
    </row>
    <row r="115" spans="1:2" x14ac:dyDescent="0.2">
      <c r="A115" s="4" t="s">
        <v>110</v>
      </c>
      <c r="B115" s="6">
        <v>115.11</v>
      </c>
    </row>
    <row r="116" spans="1:2" x14ac:dyDescent="0.2">
      <c r="A116" s="4"/>
      <c r="B116" s="5">
        <v>722.24</v>
      </c>
    </row>
    <row r="117" spans="1:2" x14ac:dyDescent="0.2">
      <c r="B117" s="8"/>
    </row>
    <row r="118" spans="1:2" x14ac:dyDescent="0.2">
      <c r="B118" s="8">
        <v>30074.11</v>
      </c>
    </row>
    <row r="119" spans="1:2" x14ac:dyDescent="0.2">
      <c r="B119" s="5"/>
    </row>
    <row r="120" spans="1:2" x14ac:dyDescent="0.2">
      <c r="A120" s="11" t="s">
        <v>50</v>
      </c>
      <c r="B120" s="8">
        <v>0</v>
      </c>
    </row>
    <row r="121" spans="1:2" x14ac:dyDescent="0.2">
      <c r="A121" s="11" t="s">
        <v>51</v>
      </c>
      <c r="B121" s="8">
        <v>1375</v>
      </c>
    </row>
    <row r="122" spans="1:2" x14ac:dyDescent="0.2">
      <c r="A122" s="11" t="s">
        <v>77</v>
      </c>
      <c r="B122" s="8">
        <v>15504.42</v>
      </c>
    </row>
    <row r="123" spans="1:2" x14ac:dyDescent="0.2">
      <c r="A123" s="11" t="s">
        <v>111</v>
      </c>
      <c r="B123" s="8">
        <v>3524.8199999999997</v>
      </c>
    </row>
    <row r="124" spans="1:2" x14ac:dyDescent="0.2">
      <c r="A124" s="4" t="s">
        <v>112</v>
      </c>
      <c r="B124" s="8">
        <v>8637.33</v>
      </c>
    </row>
    <row r="125" spans="1:2" x14ac:dyDescent="0.2">
      <c r="A125" s="4" t="s">
        <v>113</v>
      </c>
      <c r="B125" s="8">
        <v>270</v>
      </c>
    </row>
    <row r="126" spans="1:2" x14ac:dyDescent="0.2">
      <c r="A126" s="4" t="s">
        <v>54</v>
      </c>
      <c r="B126" s="6">
        <v>1100</v>
      </c>
    </row>
    <row r="127" spans="1:2" x14ac:dyDescent="0.2">
      <c r="B127" s="8">
        <v>30411.57</v>
      </c>
    </row>
    <row r="128" spans="1:2" x14ac:dyDescent="0.2">
      <c r="B128" s="5"/>
    </row>
    <row r="129" spans="1:2" x14ac:dyDescent="0.2">
      <c r="B129" s="5"/>
    </row>
    <row r="130" spans="1:2" ht="15.75" x14ac:dyDescent="0.25">
      <c r="A130" s="3" t="s">
        <v>46</v>
      </c>
      <c r="B130" s="15">
        <v>60485.68</v>
      </c>
    </row>
    <row r="131" spans="1:2" x14ac:dyDescent="0.2">
      <c r="B131" s="5"/>
    </row>
    <row r="132" spans="1:2" x14ac:dyDescent="0.2">
      <c r="B132" s="5"/>
    </row>
    <row r="133" spans="1:2" ht="15.75" x14ac:dyDescent="0.25">
      <c r="A133" s="3" t="s">
        <v>55</v>
      </c>
      <c r="B133" s="3" t="s">
        <v>2</v>
      </c>
    </row>
    <row r="134" spans="1:2" ht="15.75" x14ac:dyDescent="0.25">
      <c r="B134" s="3"/>
    </row>
    <row r="135" spans="1:2" x14ac:dyDescent="0.2">
      <c r="A135" s="4" t="s">
        <v>3</v>
      </c>
      <c r="B135" s="5">
        <v>166931</v>
      </c>
    </row>
    <row r="136" spans="1:2" x14ac:dyDescent="0.2">
      <c r="A136" s="4" t="s">
        <v>4</v>
      </c>
      <c r="B136" s="5"/>
    </row>
    <row r="137" spans="1:2" x14ac:dyDescent="0.2">
      <c r="A137" s="4" t="s">
        <v>19</v>
      </c>
      <c r="B137" s="5">
        <v>851.7600000000001</v>
      </c>
    </row>
    <row r="138" spans="1:2" x14ac:dyDescent="0.2">
      <c r="A138" s="4" t="s">
        <v>75</v>
      </c>
      <c r="B138" s="5">
        <v>743.37</v>
      </c>
    </row>
    <row r="139" spans="1:2" x14ac:dyDescent="0.2">
      <c r="A139" s="4" t="s">
        <v>17</v>
      </c>
      <c r="B139" s="5">
        <v>5570.0999999999995</v>
      </c>
    </row>
    <row r="140" spans="1:2" x14ac:dyDescent="0.2">
      <c r="A140" s="4" t="s">
        <v>6</v>
      </c>
      <c r="B140" s="5">
        <v>687.41</v>
      </c>
    </row>
    <row r="141" spans="1:2" x14ac:dyDescent="0.2">
      <c r="A141" s="4" t="s">
        <v>7</v>
      </c>
      <c r="B141" s="5">
        <v>442.13</v>
      </c>
    </row>
    <row r="142" spans="1:2" x14ac:dyDescent="0.2">
      <c r="A142" s="4" t="s">
        <v>57</v>
      </c>
      <c r="B142" s="5">
        <v>18286.23</v>
      </c>
    </row>
    <row r="143" spans="1:2" x14ac:dyDescent="0.2">
      <c r="A143" s="4" t="s">
        <v>58</v>
      </c>
      <c r="B143" s="5">
        <v>5500</v>
      </c>
    </row>
    <row r="144" spans="1:2" x14ac:dyDescent="0.2">
      <c r="A144" s="4" t="s">
        <v>8</v>
      </c>
      <c r="B144" s="6">
        <v>350</v>
      </c>
    </row>
    <row r="145" spans="1:2" x14ac:dyDescent="0.2">
      <c r="B145" s="5">
        <v>32431</v>
      </c>
    </row>
    <row r="146" spans="1:2" x14ac:dyDescent="0.2">
      <c r="B146" s="5"/>
    </row>
    <row r="147" spans="1:2" ht="15.75" x14ac:dyDescent="0.25">
      <c r="A147" s="3" t="s">
        <v>59</v>
      </c>
      <c r="B147" s="17">
        <v>199362</v>
      </c>
    </row>
    <row r="148" spans="1:2" x14ac:dyDescent="0.2">
      <c r="B148" s="5"/>
    </row>
    <row r="149" spans="1:2" x14ac:dyDescent="0.2">
      <c r="B149" s="5"/>
    </row>
    <row r="150" spans="1:2" ht="15.75" x14ac:dyDescent="0.25">
      <c r="A150" s="3" t="s">
        <v>60</v>
      </c>
      <c r="B150" s="3" t="s">
        <v>2</v>
      </c>
    </row>
    <row r="151" spans="1:2" ht="15.75" x14ac:dyDescent="0.25">
      <c r="B151" s="3"/>
    </row>
    <row r="152" spans="1:2" x14ac:dyDescent="0.2">
      <c r="A152" s="70" t="s">
        <v>61</v>
      </c>
      <c r="B152" s="5"/>
    </row>
    <row r="153" spans="1:2" x14ac:dyDescent="0.2">
      <c r="A153" s="4" t="s">
        <v>3</v>
      </c>
      <c r="B153" s="5">
        <v>0</v>
      </c>
    </row>
    <row r="154" spans="1:2" x14ac:dyDescent="0.2">
      <c r="A154" s="4" t="s">
        <v>4</v>
      </c>
      <c r="B154" s="5"/>
    </row>
    <row r="155" spans="1:2" x14ac:dyDescent="0.2">
      <c r="A155" s="4" t="s">
        <v>62</v>
      </c>
      <c r="B155" s="6">
        <v>41638</v>
      </c>
    </row>
    <row r="156" spans="1:2" x14ac:dyDescent="0.2">
      <c r="B156" s="5"/>
    </row>
    <row r="157" spans="1:2" x14ac:dyDescent="0.2">
      <c r="A157" s="70" t="s">
        <v>2</v>
      </c>
      <c r="B157" s="5">
        <v>41638</v>
      </c>
    </row>
    <row r="158" spans="1:2" x14ac:dyDescent="0.2">
      <c r="B158" s="5"/>
    </row>
    <row r="159" spans="1:2" x14ac:dyDescent="0.2">
      <c r="B159" s="5"/>
    </row>
    <row r="160" spans="1:2" ht="15.75" x14ac:dyDescent="0.25">
      <c r="A160" s="3" t="s">
        <v>63</v>
      </c>
      <c r="B160" s="15">
        <v>41638</v>
      </c>
    </row>
    <row r="161" spans="1:3" x14ac:dyDescent="0.2">
      <c r="B161" s="5"/>
    </row>
    <row r="162" spans="1:3" x14ac:dyDescent="0.2">
      <c r="B162" s="5"/>
    </row>
    <row r="163" spans="1:3" ht="15.75" x14ac:dyDescent="0.25">
      <c r="A163" s="4"/>
      <c r="B163" s="3" t="s">
        <v>2</v>
      </c>
    </row>
    <row r="164" spans="1:3" ht="15.75" x14ac:dyDescent="0.25">
      <c r="B164" s="3"/>
    </row>
    <row r="165" spans="1:3" x14ac:dyDescent="0.2">
      <c r="B165" s="5"/>
    </row>
    <row r="166" spans="1:3" ht="15.75" x14ac:dyDescent="0.25">
      <c r="A166" s="12" t="s">
        <v>64</v>
      </c>
      <c r="B166" s="15">
        <v>16250</v>
      </c>
    </row>
    <row r="167" spans="1:3" x14ac:dyDescent="0.2">
      <c r="B167" s="8"/>
    </row>
    <row r="168" spans="1:3" ht="15.75" x14ac:dyDescent="0.25">
      <c r="A168" s="4" t="s">
        <v>114</v>
      </c>
      <c r="B168" s="15">
        <v>18446.78</v>
      </c>
    </row>
    <row r="169" spans="1:3" ht="15.75" x14ac:dyDescent="0.25">
      <c r="A169" s="4"/>
      <c r="B169" s="15"/>
    </row>
    <row r="170" spans="1:3" ht="15.75" x14ac:dyDescent="0.25">
      <c r="A170" s="4" t="s">
        <v>115</v>
      </c>
      <c r="B170" s="15">
        <v>12900.55</v>
      </c>
      <c r="C170" s="5"/>
    </row>
    <row r="171" spans="1:3" ht="15.75" x14ac:dyDescent="0.25">
      <c r="A171" s="4"/>
      <c r="B171" s="15"/>
    </row>
    <row r="172" spans="1:3" ht="15.75" x14ac:dyDescent="0.25">
      <c r="A172" s="4" t="s">
        <v>67</v>
      </c>
      <c r="B172" s="15">
        <v>21072.69</v>
      </c>
    </row>
    <row r="173" spans="1:3" ht="15.75" x14ac:dyDescent="0.25">
      <c r="A173" s="4"/>
      <c r="B173" s="15"/>
    </row>
    <row r="174" spans="1:3" ht="15.75" x14ac:dyDescent="0.25">
      <c r="A174" s="4" t="s">
        <v>69</v>
      </c>
      <c r="B174" s="15">
        <v>3685.9700000000003</v>
      </c>
    </row>
    <row r="175" spans="1:3" ht="15.75" x14ac:dyDescent="0.25">
      <c r="A175" s="4"/>
      <c r="B175" s="15"/>
    </row>
    <row r="176" spans="1:3" ht="15.75" x14ac:dyDescent="0.25">
      <c r="A176" s="4" t="s">
        <v>116</v>
      </c>
      <c r="B176" s="15">
        <v>5572.7099999999991</v>
      </c>
    </row>
    <row r="177" spans="1:3" x14ac:dyDescent="0.2">
      <c r="B177" s="8"/>
    </row>
    <row r="178" spans="1:3" ht="15.75" x14ac:dyDescent="0.25">
      <c r="A178" s="4" t="s">
        <v>117</v>
      </c>
      <c r="B178" s="15">
        <v>1770.51</v>
      </c>
    </row>
    <row r="179" spans="1:3" ht="15.75" x14ac:dyDescent="0.25">
      <c r="A179" s="4"/>
      <c r="B179" s="15"/>
    </row>
    <row r="180" spans="1:3" ht="15.75" x14ac:dyDescent="0.25">
      <c r="A180" s="4" t="s">
        <v>118</v>
      </c>
      <c r="B180" s="15">
        <v>4825.93</v>
      </c>
      <c r="C180" s="5"/>
    </row>
    <row r="181" spans="1:3" ht="15.75" x14ac:dyDescent="0.25">
      <c r="A181" s="4"/>
      <c r="B181" s="15"/>
    </row>
    <row r="182" spans="1:3" ht="15.75" x14ac:dyDescent="0.25">
      <c r="A182" s="4" t="s">
        <v>119</v>
      </c>
      <c r="B182" s="15">
        <v>4200.1400000000003</v>
      </c>
    </row>
    <row r="183" spans="1:3" x14ac:dyDescent="0.2">
      <c r="B183" s="8"/>
    </row>
    <row r="184" spans="1:3" ht="15.75" x14ac:dyDescent="0.25">
      <c r="A184" s="4" t="s">
        <v>120</v>
      </c>
      <c r="B184" s="15">
        <v>9313.85</v>
      </c>
    </row>
    <row r="185" spans="1:3" x14ac:dyDescent="0.2">
      <c r="B185" s="8"/>
    </row>
    <row r="186" spans="1:3" ht="15.75" x14ac:dyDescent="0.25">
      <c r="A186" s="4" t="s">
        <v>121</v>
      </c>
      <c r="B186" s="15">
        <v>1436.37</v>
      </c>
    </row>
    <row r="187" spans="1:3" x14ac:dyDescent="0.2">
      <c r="B187" s="8"/>
    </row>
    <row r="188" spans="1:3" ht="15.75" x14ac:dyDescent="0.25">
      <c r="A188" s="3" t="s">
        <v>122</v>
      </c>
      <c r="B188" s="7">
        <v>1040955.0000000001</v>
      </c>
    </row>
    <row r="189" spans="1:3" x14ac:dyDescent="0.2">
      <c r="B189" s="5"/>
    </row>
    <row r="190" spans="1:3" ht="15.75" x14ac:dyDescent="0.25">
      <c r="A190" s="3" t="s">
        <v>123</v>
      </c>
      <c r="B190" s="7">
        <v>1040955</v>
      </c>
    </row>
    <row r="191" spans="1:3" x14ac:dyDescent="0.2">
      <c r="B191" s="5"/>
    </row>
    <row r="192" spans="1:3" x14ac:dyDescent="0.2">
      <c r="B192" s="5">
        <v>0</v>
      </c>
    </row>
    <row r="193" spans="2:2" x14ac:dyDescent="0.2">
      <c r="B193" s="5"/>
    </row>
    <row r="194" spans="2:2" x14ac:dyDescent="0.2">
      <c r="B194" s="5"/>
    </row>
    <row r="195" spans="2:2" x14ac:dyDescent="0.2">
      <c r="B195" s="5"/>
    </row>
    <row r="196" spans="2:2" x14ac:dyDescent="0.2">
      <c r="B196" s="5"/>
    </row>
    <row r="197" spans="2:2" x14ac:dyDescent="0.2">
      <c r="B197" s="5"/>
    </row>
    <row r="198" spans="2:2" x14ac:dyDescent="0.2">
      <c r="B198" s="5"/>
    </row>
    <row r="199" spans="2:2" x14ac:dyDescent="0.2">
      <c r="B199" s="5"/>
    </row>
    <row r="200" spans="2:2" x14ac:dyDescent="0.2">
      <c r="B200" s="5"/>
    </row>
    <row r="201" spans="2:2" x14ac:dyDescent="0.2">
      <c r="B201" s="5"/>
    </row>
    <row r="202" spans="2:2" x14ac:dyDescent="0.2">
      <c r="B202" s="5"/>
    </row>
    <row r="203" spans="2:2" x14ac:dyDescent="0.2">
      <c r="B203" s="5"/>
    </row>
    <row r="204" spans="2:2" x14ac:dyDescent="0.2">
      <c r="B204" s="5"/>
    </row>
    <row r="205" spans="2:2" x14ac:dyDescent="0.2">
      <c r="B205" s="5"/>
    </row>
    <row r="206" spans="2:2" x14ac:dyDescent="0.2">
      <c r="B206" s="5"/>
    </row>
    <row r="207" spans="2:2" x14ac:dyDescent="0.2">
      <c r="B207" s="5"/>
    </row>
    <row r="208" spans="2:2" x14ac:dyDescent="0.2">
      <c r="B208" s="5"/>
    </row>
    <row r="209" spans="2:2" x14ac:dyDescent="0.2">
      <c r="B209" s="5"/>
    </row>
    <row r="210" spans="2:2" x14ac:dyDescent="0.2">
      <c r="B210" s="5"/>
    </row>
    <row r="211" spans="2:2" x14ac:dyDescent="0.2">
      <c r="B211" s="5"/>
    </row>
    <row r="212" spans="2:2" x14ac:dyDescent="0.2">
      <c r="B212" s="5"/>
    </row>
    <row r="213" spans="2:2" x14ac:dyDescent="0.2">
      <c r="B213" s="5"/>
    </row>
    <row r="214" spans="2:2" x14ac:dyDescent="0.2">
      <c r="B214" s="5"/>
    </row>
    <row r="215" spans="2:2" x14ac:dyDescent="0.2">
      <c r="B215" s="5"/>
    </row>
    <row r="216" spans="2:2" x14ac:dyDescent="0.2">
      <c r="B216" s="5"/>
    </row>
  </sheetData>
  <pageMargins left="0.75" right="0.75" top="1" bottom="1" header="0.5" footer="0.5"/>
  <pageSetup scale="75" orientation="portrait" r:id="rId1"/>
  <headerFooter alignWithMargins="0"/>
  <rowBreaks count="3" manualBreakCount="3">
    <brk id="33" max="16383" man="1"/>
    <brk id="80" max="16383" man="1"/>
    <brk id="13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53"/>
  <sheetViews>
    <sheetView topLeftCell="A92" workbookViewId="0"/>
  </sheetViews>
  <sheetFormatPr defaultRowHeight="15" x14ac:dyDescent="0.25"/>
  <cols>
    <col min="1" max="1" width="59.140625" style="30" customWidth="1"/>
    <col min="2" max="4" width="18.28515625" style="19" customWidth="1"/>
    <col min="5" max="5" width="8.7109375" style="19" bestFit="1" customWidth="1"/>
    <col min="6" max="6" width="9.7109375" style="19" bestFit="1" customWidth="1"/>
    <col min="7" max="16384" width="9.140625" style="19"/>
  </cols>
  <sheetData>
    <row r="1" spans="1:6" ht="18" x14ac:dyDescent="0.25">
      <c r="A1" s="97" t="s">
        <v>227</v>
      </c>
      <c r="B1" s="73"/>
      <c r="C1" s="73"/>
      <c r="D1" s="73"/>
      <c r="E1" s="73"/>
      <c r="F1" s="74"/>
    </row>
    <row r="2" spans="1:6" ht="21" customHeight="1" x14ac:dyDescent="0.25">
      <c r="A2" s="69"/>
      <c r="B2" s="73"/>
      <c r="C2" s="73"/>
      <c r="D2" s="73"/>
      <c r="E2" s="73"/>
      <c r="F2" s="74"/>
    </row>
    <row r="3" spans="1:6" ht="15.75" customHeight="1" x14ac:dyDescent="0.25">
      <c r="A3" s="29" t="s">
        <v>124</v>
      </c>
      <c r="B3" s="25">
        <v>1059170</v>
      </c>
      <c r="C3" s="73"/>
      <c r="D3" s="73"/>
      <c r="E3" s="73"/>
      <c r="F3" s="73"/>
    </row>
    <row r="4" spans="1:6" ht="15.75" customHeight="1" x14ac:dyDescent="0.25">
      <c r="A4" s="29"/>
      <c r="B4" s="25"/>
      <c r="C4" s="73"/>
      <c r="D4" s="73"/>
      <c r="E4" s="73"/>
      <c r="F4" s="73"/>
    </row>
    <row r="5" spans="1:6" ht="15.75" x14ac:dyDescent="0.25">
      <c r="A5" s="29" t="s">
        <v>125</v>
      </c>
      <c r="B5" s="75"/>
      <c r="C5" s="75"/>
      <c r="D5" s="75"/>
      <c r="E5" s="75"/>
      <c r="F5" s="75"/>
    </row>
    <row r="6" spans="1:6" x14ac:dyDescent="0.25">
      <c r="A6" s="71" t="s">
        <v>126</v>
      </c>
      <c r="B6" s="28">
        <f>B3*0.04</f>
        <v>42366.8</v>
      </c>
      <c r="C6" s="75"/>
      <c r="D6" s="75"/>
      <c r="E6" s="75"/>
      <c r="F6" s="75"/>
    </row>
    <row r="7" spans="1:6" ht="15.75" x14ac:dyDescent="0.25">
      <c r="A7" s="39" t="s">
        <v>2</v>
      </c>
      <c r="B7" s="28"/>
      <c r="C7" s="28">
        <f>B6</f>
        <v>42366.8</v>
      </c>
      <c r="D7" s="24">
        <f>C7</f>
        <v>42366.8</v>
      </c>
      <c r="E7" s="75"/>
      <c r="F7" s="75"/>
    </row>
    <row r="8" spans="1:6" x14ac:dyDescent="0.25">
      <c r="A8" s="71"/>
      <c r="B8" s="76"/>
      <c r="C8" s="77"/>
      <c r="D8" s="73"/>
      <c r="E8" s="73"/>
      <c r="F8" s="73"/>
    </row>
    <row r="9" spans="1:6" ht="15.75" x14ac:dyDescent="0.25">
      <c r="A9" s="29" t="s">
        <v>55</v>
      </c>
      <c r="B9" s="28"/>
      <c r="C9" s="75"/>
      <c r="D9" s="75"/>
      <c r="E9" s="73"/>
      <c r="F9" s="73"/>
    </row>
    <row r="10" spans="1:6" ht="15.75" x14ac:dyDescent="0.25">
      <c r="A10" s="71" t="s">
        <v>127</v>
      </c>
      <c r="B10" s="28">
        <v>174263</v>
      </c>
      <c r="C10" s="28"/>
      <c r="D10" s="25"/>
      <c r="E10" s="73"/>
      <c r="F10" s="73"/>
    </row>
    <row r="11" spans="1:6" ht="15.75" x14ac:dyDescent="0.25">
      <c r="A11" s="71" t="s">
        <v>128</v>
      </c>
      <c r="B11" s="78">
        <v>25099</v>
      </c>
      <c r="C11" s="28"/>
      <c r="D11" s="25"/>
      <c r="E11" s="73"/>
      <c r="F11" s="73"/>
    </row>
    <row r="12" spans="1:6" ht="15.75" x14ac:dyDescent="0.25">
      <c r="A12" s="71"/>
      <c r="B12" s="78">
        <v>0</v>
      </c>
      <c r="C12" s="28"/>
      <c r="D12" s="25"/>
      <c r="E12" s="73"/>
      <c r="F12" s="73"/>
    </row>
    <row r="13" spans="1:6" ht="15.75" x14ac:dyDescent="0.25">
      <c r="A13" s="39" t="s">
        <v>2</v>
      </c>
      <c r="B13" s="28"/>
      <c r="C13" s="28">
        <f>SUM(B10:B12)</f>
        <v>199362</v>
      </c>
      <c r="D13" s="24">
        <f>C13</f>
        <v>199362</v>
      </c>
      <c r="E13" s="73"/>
      <c r="F13" s="73"/>
    </row>
    <row r="14" spans="1:6" ht="15.75" x14ac:dyDescent="0.25">
      <c r="A14" s="71"/>
      <c r="B14" s="28"/>
      <c r="C14" s="28"/>
      <c r="D14" s="25"/>
      <c r="E14" s="73"/>
      <c r="F14" s="73"/>
    </row>
    <row r="15" spans="1:6" ht="15.75" x14ac:dyDescent="0.25">
      <c r="A15" s="29" t="s">
        <v>0</v>
      </c>
      <c r="B15" s="28"/>
      <c r="C15" s="28"/>
      <c r="D15" s="25"/>
      <c r="E15" s="73"/>
      <c r="F15" s="73"/>
    </row>
    <row r="16" spans="1:6" x14ac:dyDescent="0.25">
      <c r="A16" s="71" t="s">
        <v>129</v>
      </c>
      <c r="B16" s="78">
        <v>68767</v>
      </c>
      <c r="C16" s="75"/>
      <c r="D16" s="73"/>
      <c r="E16" s="73"/>
      <c r="F16" s="73"/>
    </row>
    <row r="17" spans="1:6" x14ac:dyDescent="0.25">
      <c r="A17" s="71" t="s">
        <v>130</v>
      </c>
      <c r="B17" s="28">
        <v>1000</v>
      </c>
      <c r="C17" s="75"/>
      <c r="D17" s="73"/>
      <c r="E17" s="73"/>
      <c r="F17" s="73"/>
    </row>
    <row r="18" spans="1:6" x14ac:dyDescent="0.25">
      <c r="A18" s="71" t="s">
        <v>131</v>
      </c>
      <c r="B18" s="79">
        <v>0</v>
      </c>
      <c r="C18" s="75"/>
      <c r="D18" s="73"/>
      <c r="E18" s="73"/>
      <c r="F18" s="73"/>
    </row>
    <row r="19" spans="1:6" x14ac:dyDescent="0.25">
      <c r="A19" s="71"/>
      <c r="B19" s="28"/>
      <c r="C19" s="78">
        <f>SUM(B16:B18)</f>
        <v>69767</v>
      </c>
      <c r="D19" s="73"/>
      <c r="E19" s="73"/>
      <c r="F19" s="73"/>
    </row>
    <row r="20" spans="1:6" x14ac:dyDescent="0.25">
      <c r="A20" s="71" t="s">
        <v>132</v>
      </c>
      <c r="B20" s="78">
        <v>82902</v>
      </c>
      <c r="C20" s="75"/>
      <c r="D20" s="75"/>
      <c r="E20" s="75"/>
      <c r="F20" s="75"/>
    </row>
    <row r="21" spans="1:6" x14ac:dyDescent="0.25">
      <c r="A21" s="71" t="s">
        <v>133</v>
      </c>
      <c r="B21" s="78">
        <v>23345</v>
      </c>
      <c r="C21" s="75"/>
      <c r="D21" s="75"/>
      <c r="E21" s="75"/>
      <c r="F21" s="75"/>
    </row>
    <row r="22" spans="1:6" x14ac:dyDescent="0.25">
      <c r="A22" s="71" t="s">
        <v>134</v>
      </c>
      <c r="B22" s="79">
        <v>1260</v>
      </c>
      <c r="C22" s="75"/>
      <c r="D22" s="75"/>
      <c r="E22" s="75"/>
      <c r="F22" s="75"/>
    </row>
    <row r="23" spans="1:6" x14ac:dyDescent="0.25">
      <c r="A23" s="71"/>
      <c r="B23" s="80"/>
      <c r="C23" s="77">
        <f>SUM(B20:B22)</f>
        <v>107507</v>
      </c>
      <c r="D23" s="75"/>
      <c r="E23" s="75"/>
      <c r="F23" s="75"/>
    </row>
    <row r="24" spans="1:6" ht="15.75" x14ac:dyDescent="0.25">
      <c r="A24" s="39" t="s">
        <v>2</v>
      </c>
      <c r="B24" s="80"/>
      <c r="C24" s="28"/>
      <c r="D24" s="24">
        <f>C19 +C23</f>
        <v>177274</v>
      </c>
      <c r="E24" s="75"/>
      <c r="F24" s="75"/>
    </row>
    <row r="25" spans="1:6" ht="15.75" x14ac:dyDescent="0.25">
      <c r="A25" s="39"/>
      <c r="B25" s="80"/>
      <c r="C25" s="28"/>
      <c r="D25" s="25"/>
      <c r="E25" s="75"/>
      <c r="F25" s="75"/>
    </row>
    <row r="26" spans="1:6" ht="15.75" x14ac:dyDescent="0.25">
      <c r="A26" s="29" t="s">
        <v>135</v>
      </c>
      <c r="B26" s="75"/>
      <c r="C26" s="75"/>
      <c r="D26" s="75"/>
      <c r="E26" s="75"/>
      <c r="F26" s="75"/>
    </row>
    <row r="27" spans="1:6" x14ac:dyDescent="0.25">
      <c r="A27" s="71" t="s">
        <v>136</v>
      </c>
      <c r="B27" s="78">
        <v>76812</v>
      </c>
      <c r="C27" s="73"/>
      <c r="D27" s="73"/>
      <c r="E27" s="75"/>
      <c r="F27" s="75"/>
    </row>
    <row r="28" spans="1:6" x14ac:dyDescent="0.25">
      <c r="A28" s="71" t="s">
        <v>137</v>
      </c>
      <c r="B28" s="78">
        <v>65733</v>
      </c>
      <c r="C28" s="73"/>
      <c r="D28" s="73"/>
      <c r="E28" s="75"/>
      <c r="F28" s="75"/>
    </row>
    <row r="29" spans="1:6" x14ac:dyDescent="0.25">
      <c r="A29" s="71" t="s">
        <v>138</v>
      </c>
      <c r="B29" s="78">
        <v>58265</v>
      </c>
      <c r="C29" s="73"/>
      <c r="D29" s="73"/>
      <c r="E29" s="75"/>
      <c r="F29" s="75"/>
    </row>
    <row r="30" spans="1:6" x14ac:dyDescent="0.25">
      <c r="A30" s="71"/>
      <c r="B30" s="28"/>
      <c r="C30" s="73"/>
      <c r="D30" s="73"/>
      <c r="E30" s="75"/>
      <c r="F30" s="75"/>
    </row>
    <row r="31" spans="1:6" x14ac:dyDescent="0.25">
      <c r="A31" s="71" t="s">
        <v>139</v>
      </c>
      <c r="B31" s="28">
        <v>6450</v>
      </c>
      <c r="C31" s="73"/>
      <c r="D31" s="73"/>
      <c r="E31" s="75"/>
      <c r="F31" s="75"/>
    </row>
    <row r="32" spans="1:6" x14ac:dyDescent="0.25">
      <c r="A32" s="71" t="s">
        <v>140</v>
      </c>
      <c r="B32" s="28">
        <v>6450</v>
      </c>
      <c r="C32" s="73"/>
      <c r="D32" s="73"/>
      <c r="E32" s="75"/>
      <c r="F32" s="75"/>
    </row>
    <row r="33" spans="1:6" x14ac:dyDescent="0.25">
      <c r="A33" s="71" t="s">
        <v>141</v>
      </c>
      <c r="B33" s="79">
        <v>6450</v>
      </c>
      <c r="C33" s="73"/>
      <c r="D33" s="73"/>
      <c r="E33" s="75"/>
      <c r="F33" s="75"/>
    </row>
    <row r="34" spans="1:6" x14ac:dyDescent="0.25">
      <c r="A34" s="71"/>
      <c r="B34" s="28"/>
      <c r="C34" s="78">
        <f>SUM(B27:B33)</f>
        <v>220160</v>
      </c>
      <c r="D34" s="73"/>
      <c r="E34" s="75"/>
      <c r="F34" s="75"/>
    </row>
    <row r="35" spans="1:6" x14ac:dyDescent="0.25">
      <c r="A35" s="71" t="s">
        <v>220</v>
      </c>
      <c r="B35" s="78">
        <v>1000</v>
      </c>
      <c r="C35" s="78">
        <f>B35</f>
        <v>1000</v>
      </c>
      <c r="D35" s="73"/>
      <c r="E35" s="75"/>
      <c r="F35" s="75"/>
    </row>
    <row r="36" spans="1:6" x14ac:dyDescent="0.25">
      <c r="A36" s="71"/>
      <c r="B36" s="28"/>
      <c r="C36" s="28"/>
      <c r="D36" s="73"/>
      <c r="E36" s="75"/>
      <c r="F36" s="75"/>
    </row>
    <row r="37" spans="1:6" ht="15.75" x14ac:dyDescent="0.25">
      <c r="A37" s="39" t="s">
        <v>2</v>
      </c>
      <c r="B37" s="26"/>
      <c r="C37" s="26"/>
      <c r="D37" s="24">
        <f>+C34+C35</f>
        <v>221160</v>
      </c>
      <c r="E37" s="75"/>
      <c r="F37" s="75"/>
    </row>
    <row r="38" spans="1:6" x14ac:dyDescent="0.25">
      <c r="A38" s="71"/>
      <c r="B38" s="28"/>
      <c r="C38" s="28"/>
      <c r="D38" s="73"/>
      <c r="E38" s="75"/>
      <c r="F38" s="75"/>
    </row>
    <row r="39" spans="1:6" ht="15.75" x14ac:dyDescent="0.25">
      <c r="A39" s="29" t="s">
        <v>142</v>
      </c>
      <c r="B39" s="77"/>
      <c r="C39" s="77"/>
      <c r="D39" s="75"/>
      <c r="E39" s="75"/>
      <c r="F39" s="75"/>
    </row>
    <row r="40" spans="1:6" x14ac:dyDescent="0.25">
      <c r="A40" s="71" t="s">
        <v>143</v>
      </c>
      <c r="B40" s="78">
        <v>63255</v>
      </c>
      <c r="C40" s="77"/>
      <c r="D40" s="75"/>
      <c r="E40" s="75"/>
      <c r="F40" s="75"/>
    </row>
    <row r="41" spans="1:6" x14ac:dyDescent="0.25">
      <c r="A41" s="71" t="s">
        <v>144</v>
      </c>
      <c r="B41" s="78">
        <v>1200</v>
      </c>
      <c r="C41" s="77"/>
      <c r="D41" s="75"/>
      <c r="E41" s="75"/>
      <c r="F41" s="75"/>
    </row>
    <row r="42" spans="1:6" x14ac:dyDescent="0.25">
      <c r="A42" s="71" t="s">
        <v>131</v>
      </c>
      <c r="B42" s="81">
        <v>4500</v>
      </c>
      <c r="C42" s="77"/>
      <c r="D42" s="75"/>
      <c r="E42" s="75"/>
      <c r="F42" s="75"/>
    </row>
    <row r="43" spans="1:6" x14ac:dyDescent="0.25">
      <c r="A43" s="71"/>
      <c r="B43" s="76"/>
      <c r="C43" s="78">
        <f>SUM(B40:B42)</f>
        <v>68955</v>
      </c>
      <c r="D43" s="75"/>
      <c r="E43" s="75"/>
      <c r="F43" s="75"/>
    </row>
    <row r="44" spans="1:6" ht="15.75" x14ac:dyDescent="0.25">
      <c r="A44" s="39" t="s">
        <v>2</v>
      </c>
      <c r="B44" s="26"/>
      <c r="C44" s="26"/>
      <c r="D44" s="24">
        <f>C43</f>
        <v>68955</v>
      </c>
      <c r="E44" s="75"/>
      <c r="F44" s="75"/>
    </row>
    <row r="45" spans="1:6" ht="15.75" x14ac:dyDescent="0.25">
      <c r="A45" s="39"/>
      <c r="B45" s="26"/>
      <c r="C45" s="26"/>
      <c r="D45" s="25"/>
      <c r="E45" s="75"/>
      <c r="F45" s="75"/>
    </row>
    <row r="46" spans="1:6" ht="15.75" x14ac:dyDescent="0.25">
      <c r="A46" s="29" t="s">
        <v>145</v>
      </c>
      <c r="B46" s="28"/>
      <c r="C46" s="28"/>
      <c r="D46" s="73"/>
      <c r="E46" s="73"/>
      <c r="F46" s="73"/>
    </row>
    <row r="47" spans="1:6" x14ac:dyDescent="0.25">
      <c r="A47" s="71" t="s">
        <v>146</v>
      </c>
      <c r="B47" s="81">
        <v>22381</v>
      </c>
      <c r="C47" s="78">
        <f>B47</f>
        <v>22381</v>
      </c>
      <c r="D47" s="28"/>
      <c r="E47" s="73"/>
      <c r="F47" s="73"/>
    </row>
    <row r="48" spans="1:6" x14ac:dyDescent="0.25">
      <c r="A48" s="71"/>
      <c r="B48" s="28"/>
      <c r="C48" s="28"/>
      <c r="D48" s="73"/>
      <c r="E48" s="73"/>
      <c r="F48" s="73"/>
    </row>
    <row r="49" spans="1:6" ht="15.75" x14ac:dyDescent="0.25">
      <c r="A49" s="39" t="s">
        <v>2</v>
      </c>
      <c r="B49" s="26"/>
      <c r="C49" s="26"/>
      <c r="D49" s="24">
        <f>C47+C49</f>
        <v>22381</v>
      </c>
      <c r="E49" s="73"/>
      <c r="F49" s="73"/>
    </row>
    <row r="50" spans="1:6" ht="15.75" x14ac:dyDescent="0.25">
      <c r="A50" s="39"/>
      <c r="B50" s="26"/>
      <c r="C50" s="26"/>
      <c r="D50" s="25"/>
      <c r="E50" s="73"/>
      <c r="F50" s="73"/>
    </row>
    <row r="51" spans="1:6" ht="15.75" x14ac:dyDescent="0.25">
      <c r="A51" s="29" t="s">
        <v>147</v>
      </c>
      <c r="B51" s="26"/>
      <c r="C51" s="26"/>
      <c r="D51" s="25"/>
      <c r="E51" s="73"/>
      <c r="F51" s="73"/>
    </row>
    <row r="52" spans="1:6" ht="15.75" x14ac:dyDescent="0.25">
      <c r="A52" s="39"/>
      <c r="B52" s="26"/>
      <c r="C52" s="26"/>
      <c r="D52" s="25"/>
      <c r="E52" s="73"/>
      <c r="F52" s="73"/>
    </row>
    <row r="53" spans="1:6" ht="15.75" x14ac:dyDescent="0.25">
      <c r="A53" s="71" t="s">
        <v>148</v>
      </c>
      <c r="B53" s="78">
        <v>58471</v>
      </c>
      <c r="C53" s="26"/>
      <c r="D53" s="25"/>
      <c r="E53" s="73"/>
      <c r="F53" s="73"/>
    </row>
    <row r="54" spans="1:6" ht="15.75" x14ac:dyDescent="0.25">
      <c r="A54" s="71" t="s">
        <v>149</v>
      </c>
      <c r="B54" s="78">
        <v>5000</v>
      </c>
      <c r="C54" s="26"/>
      <c r="D54" s="25"/>
      <c r="E54" s="73"/>
      <c r="F54" s="73"/>
    </row>
    <row r="55" spans="1:6" ht="15.75" x14ac:dyDescent="0.25">
      <c r="A55" s="71" t="s">
        <v>221</v>
      </c>
      <c r="B55" s="81">
        <v>2888</v>
      </c>
      <c r="C55" s="26"/>
      <c r="D55" s="25"/>
      <c r="E55" s="73"/>
      <c r="F55" s="73"/>
    </row>
    <row r="56" spans="1:6" ht="15.75" x14ac:dyDescent="0.25">
      <c r="A56" s="39"/>
      <c r="B56" s="26"/>
      <c r="C56" s="82">
        <f>SUM(B53:B55)</f>
        <v>66359</v>
      </c>
      <c r="D56" s="25"/>
      <c r="E56" s="73"/>
      <c r="F56" s="73"/>
    </row>
    <row r="57" spans="1:6" ht="15.75" x14ac:dyDescent="0.25">
      <c r="A57" s="39" t="s">
        <v>2</v>
      </c>
      <c r="B57" s="26"/>
      <c r="C57" s="26"/>
      <c r="D57" s="24">
        <f>C56+C57</f>
        <v>66359</v>
      </c>
      <c r="E57" s="73"/>
      <c r="F57" s="73"/>
    </row>
    <row r="58" spans="1:6" ht="15.75" x14ac:dyDescent="0.25">
      <c r="A58" s="83"/>
      <c r="B58" s="73"/>
      <c r="C58" s="73"/>
      <c r="D58" s="25"/>
      <c r="E58" s="73"/>
      <c r="F58" s="73"/>
    </row>
    <row r="59" spans="1:6" ht="20.25" x14ac:dyDescent="0.3">
      <c r="A59" s="29" t="s">
        <v>2</v>
      </c>
      <c r="B59" s="25"/>
      <c r="C59" s="25"/>
      <c r="D59" s="31">
        <f>SUM(D3:D58)</f>
        <v>797857.8</v>
      </c>
      <c r="E59" s="73"/>
      <c r="F59" s="73"/>
    </row>
    <row r="60" spans="1:6" x14ac:dyDescent="0.25">
      <c r="A60" s="71"/>
      <c r="B60" s="28"/>
      <c r="C60" s="28"/>
      <c r="D60" s="73"/>
      <c r="E60" s="73"/>
      <c r="F60" s="73"/>
    </row>
    <row r="61" spans="1:6" ht="20.25" x14ac:dyDescent="0.3">
      <c r="A61" s="29" t="s">
        <v>150</v>
      </c>
      <c r="B61" s="73"/>
      <c r="C61" s="73"/>
      <c r="D61" s="32">
        <v>1059170</v>
      </c>
      <c r="E61" s="73"/>
      <c r="F61" s="73"/>
    </row>
    <row r="62" spans="1:6" x14ac:dyDescent="0.25">
      <c r="A62" s="83"/>
      <c r="B62" s="73"/>
      <c r="C62" s="73"/>
      <c r="D62" s="73"/>
      <c r="E62" s="73"/>
      <c r="F62" s="73"/>
    </row>
    <row r="63" spans="1:6" ht="21" x14ac:dyDescent="0.35">
      <c r="A63" s="84" t="s">
        <v>223</v>
      </c>
      <c r="B63" s="73"/>
      <c r="C63" s="73"/>
      <c r="D63" s="85">
        <f>D61-D59</f>
        <v>261312.19999999995</v>
      </c>
      <c r="E63" s="73"/>
      <c r="F63" s="73"/>
    </row>
    <row r="64" spans="1:6" x14ac:dyDescent="0.25">
      <c r="A64" s="83"/>
      <c r="B64" s="73"/>
      <c r="C64" s="73"/>
      <c r="D64" s="73"/>
      <c r="E64" s="73"/>
      <c r="F64" s="73"/>
    </row>
    <row r="65" spans="1:6" ht="23.25" x14ac:dyDescent="0.35">
      <c r="A65" s="118" t="s">
        <v>205</v>
      </c>
      <c r="B65" s="119"/>
      <c r="C65" s="119"/>
      <c r="D65" s="119"/>
      <c r="E65" s="119"/>
      <c r="F65" s="120"/>
    </row>
    <row r="66" spans="1:6" ht="26.25" x14ac:dyDescent="0.25">
      <c r="A66" s="83"/>
      <c r="B66" s="73"/>
      <c r="C66" s="73"/>
      <c r="D66" s="33" t="s">
        <v>157</v>
      </c>
      <c r="E66" s="33" t="s">
        <v>158</v>
      </c>
      <c r="F66" s="86" t="s">
        <v>159</v>
      </c>
    </row>
    <row r="67" spans="1:6" x14ac:dyDescent="0.25">
      <c r="A67" s="117"/>
      <c r="B67" s="117"/>
      <c r="C67" s="117"/>
      <c r="D67" s="34"/>
      <c r="E67" s="35"/>
      <c r="F67" s="48">
        <v>261312</v>
      </c>
    </row>
    <row r="68" spans="1:6" ht="15" customHeight="1" x14ac:dyDescent="0.25">
      <c r="A68" s="115" t="s">
        <v>160</v>
      </c>
      <c r="B68" s="115"/>
      <c r="C68" s="115"/>
      <c r="D68" s="34"/>
      <c r="E68" s="35"/>
      <c r="F68" s="23"/>
    </row>
    <row r="69" spans="1:6" ht="15" customHeight="1" x14ac:dyDescent="0.25">
      <c r="A69" s="113" t="s">
        <v>161</v>
      </c>
      <c r="B69" s="113"/>
      <c r="C69" s="113"/>
      <c r="D69" s="37">
        <v>9875</v>
      </c>
      <c r="E69" s="38"/>
      <c r="F69" s="39"/>
    </row>
    <row r="70" spans="1:6" ht="15" customHeight="1" x14ac:dyDescent="0.25">
      <c r="A70" s="113" t="s">
        <v>162</v>
      </c>
      <c r="B70" s="113"/>
      <c r="C70" s="113"/>
      <c r="D70" s="37">
        <v>20000</v>
      </c>
      <c r="E70" s="38"/>
      <c r="F70" s="39"/>
    </row>
    <row r="71" spans="1:6" ht="15" customHeight="1" x14ac:dyDescent="0.25">
      <c r="A71" s="113" t="s">
        <v>163</v>
      </c>
      <c r="B71" s="113"/>
      <c r="C71" s="113"/>
      <c r="D71" s="37">
        <v>37297</v>
      </c>
      <c r="E71" s="38"/>
      <c r="F71" s="39"/>
    </row>
    <row r="72" spans="1:6" ht="15" customHeight="1" x14ac:dyDescent="0.25">
      <c r="A72" s="113" t="s">
        <v>164</v>
      </c>
      <c r="B72" s="113"/>
      <c r="C72" s="113"/>
      <c r="D72" s="37">
        <v>8443</v>
      </c>
      <c r="E72" s="38"/>
      <c r="F72" s="39"/>
    </row>
    <row r="73" spans="1:6" ht="15" customHeight="1" x14ac:dyDescent="0.25">
      <c r="A73" s="113" t="s">
        <v>165</v>
      </c>
      <c r="B73" s="113"/>
      <c r="C73" s="113"/>
      <c r="D73" s="37">
        <v>2587</v>
      </c>
      <c r="E73" s="38"/>
      <c r="F73" s="39"/>
    </row>
    <row r="74" spans="1:6" ht="15" customHeight="1" x14ac:dyDescent="0.25">
      <c r="A74" s="113" t="s">
        <v>166</v>
      </c>
      <c r="B74" s="113"/>
      <c r="C74" s="113"/>
      <c r="D74" s="40">
        <v>2763</v>
      </c>
      <c r="E74" s="41"/>
      <c r="F74" s="44"/>
    </row>
    <row r="75" spans="1:6" ht="15" customHeight="1" x14ac:dyDescent="0.25">
      <c r="A75" s="110" t="s">
        <v>167</v>
      </c>
      <c r="B75" s="110"/>
      <c r="C75" s="110"/>
      <c r="D75" s="42"/>
      <c r="E75" s="43">
        <f>SUM(D69:D74)</f>
        <v>80965</v>
      </c>
      <c r="F75" s="43">
        <f>SUM(F67-E75)</f>
        <v>180347</v>
      </c>
    </row>
    <row r="76" spans="1:6" ht="15" customHeight="1" x14ac:dyDescent="0.25">
      <c r="A76" s="111"/>
      <c r="B76" s="111"/>
      <c r="C76" s="111"/>
      <c r="D76" s="37"/>
      <c r="E76" s="44"/>
      <c r="F76" s="44"/>
    </row>
    <row r="77" spans="1:6" ht="15" customHeight="1" x14ac:dyDescent="0.25">
      <c r="A77" s="110" t="s">
        <v>168</v>
      </c>
      <c r="B77" s="110"/>
      <c r="C77" s="110"/>
      <c r="D77" s="45">
        <v>1900</v>
      </c>
      <c r="E77" s="46">
        <v>1900</v>
      </c>
      <c r="F77" s="43">
        <f>SUM(F75-E77)</f>
        <v>178447</v>
      </c>
    </row>
    <row r="78" spans="1:6" ht="15" customHeight="1" x14ac:dyDescent="0.25">
      <c r="A78" s="115"/>
      <c r="B78" s="115"/>
      <c r="C78" s="115"/>
      <c r="D78" s="47"/>
      <c r="E78" s="48"/>
      <c r="F78" s="48"/>
    </row>
    <row r="79" spans="1:6" ht="15" customHeight="1" x14ac:dyDescent="0.25">
      <c r="A79" s="110" t="s">
        <v>169</v>
      </c>
      <c r="B79" s="110"/>
      <c r="C79" s="110"/>
      <c r="D79" s="42">
        <v>16250</v>
      </c>
      <c r="E79" s="43">
        <f>D79</f>
        <v>16250</v>
      </c>
      <c r="F79" s="43">
        <f>SUM(F77-E79)</f>
        <v>162197</v>
      </c>
    </row>
    <row r="80" spans="1:6" ht="15" customHeight="1" x14ac:dyDescent="0.25">
      <c r="A80" s="111"/>
      <c r="B80" s="111"/>
      <c r="C80" s="111"/>
      <c r="D80" s="37"/>
      <c r="E80" s="44"/>
      <c r="F80" s="44"/>
    </row>
    <row r="81" spans="1:6" ht="15" customHeight="1" x14ac:dyDescent="0.25">
      <c r="A81" s="115" t="s">
        <v>170</v>
      </c>
      <c r="B81" s="115"/>
      <c r="C81" s="115"/>
      <c r="D81" s="34"/>
      <c r="E81" s="49"/>
      <c r="F81" s="48"/>
    </row>
    <row r="82" spans="1:6" ht="15" customHeight="1" x14ac:dyDescent="0.25">
      <c r="A82" s="113" t="s">
        <v>171</v>
      </c>
      <c r="B82" s="113"/>
      <c r="C82" s="113"/>
      <c r="D82" s="50">
        <v>8000</v>
      </c>
      <c r="E82" s="51"/>
      <c r="F82" s="44"/>
    </row>
    <row r="83" spans="1:6" ht="15" customHeight="1" x14ac:dyDescent="0.25">
      <c r="A83" s="112" t="s">
        <v>172</v>
      </c>
      <c r="B83" s="112"/>
      <c r="C83" s="112"/>
      <c r="D83" s="52">
        <v>1061</v>
      </c>
      <c r="E83" s="87"/>
      <c r="F83" s="88"/>
    </row>
    <row r="84" spans="1:6" ht="15" customHeight="1" x14ac:dyDescent="0.25">
      <c r="A84" s="110" t="s">
        <v>173</v>
      </c>
      <c r="B84" s="110"/>
      <c r="C84" s="110"/>
      <c r="D84" s="53">
        <f>SUM(D82:D83)</f>
        <v>9061</v>
      </c>
      <c r="E84" s="89">
        <f>D84</f>
        <v>9061</v>
      </c>
      <c r="F84" s="43">
        <f>SUM(F79-E84)</f>
        <v>153136</v>
      </c>
    </row>
    <row r="85" spans="1:6" ht="15" customHeight="1" x14ac:dyDescent="0.25">
      <c r="A85" s="111"/>
      <c r="B85" s="111"/>
      <c r="C85" s="111"/>
      <c r="D85" s="50"/>
      <c r="E85" s="90"/>
      <c r="F85" s="44"/>
    </row>
    <row r="86" spans="1:6" ht="15" customHeight="1" x14ac:dyDescent="0.25">
      <c r="A86" s="115" t="s">
        <v>174</v>
      </c>
      <c r="B86" s="115"/>
      <c r="C86" s="115"/>
      <c r="D86" s="47"/>
      <c r="E86" s="35"/>
      <c r="F86" s="23"/>
    </row>
    <row r="87" spans="1:6" ht="15" customHeight="1" x14ac:dyDescent="0.25">
      <c r="A87" s="113" t="s">
        <v>175</v>
      </c>
      <c r="B87" s="113"/>
      <c r="C87" s="113"/>
      <c r="D87" s="37">
        <v>2500</v>
      </c>
      <c r="E87" s="38"/>
      <c r="F87" s="39"/>
    </row>
    <row r="88" spans="1:6" ht="15" customHeight="1" x14ac:dyDescent="0.25">
      <c r="A88" s="113" t="s">
        <v>176</v>
      </c>
      <c r="B88" s="113"/>
      <c r="C88" s="113"/>
      <c r="D88" s="37">
        <v>10000</v>
      </c>
      <c r="E88" s="54"/>
      <c r="F88" s="44"/>
    </row>
    <row r="89" spans="1:6" ht="15" customHeight="1" x14ac:dyDescent="0.25">
      <c r="A89" s="113" t="s">
        <v>177</v>
      </c>
      <c r="B89" s="113"/>
      <c r="C89" s="113"/>
      <c r="D89" s="37">
        <v>1100</v>
      </c>
      <c r="E89" s="54"/>
      <c r="F89" s="44"/>
    </row>
    <row r="90" spans="1:6" ht="15" customHeight="1" x14ac:dyDescent="0.25">
      <c r="A90" s="113" t="s">
        <v>178</v>
      </c>
      <c r="B90" s="113"/>
      <c r="C90" s="113"/>
      <c r="D90" s="37">
        <v>225</v>
      </c>
      <c r="E90" s="54"/>
      <c r="F90" s="44"/>
    </row>
    <row r="91" spans="1:6" ht="15" customHeight="1" x14ac:dyDescent="0.25">
      <c r="A91" s="113" t="s">
        <v>179</v>
      </c>
      <c r="B91" s="113"/>
      <c r="C91" s="113"/>
      <c r="D91" s="37">
        <v>2150</v>
      </c>
      <c r="E91" s="54"/>
      <c r="F91" s="44"/>
    </row>
    <row r="92" spans="1:6" ht="15" customHeight="1" x14ac:dyDescent="0.25">
      <c r="A92" s="110" t="s">
        <v>180</v>
      </c>
      <c r="B92" s="110"/>
      <c r="C92" s="110"/>
      <c r="D92" s="53">
        <f>SUM(D87:D91)</f>
        <v>15975</v>
      </c>
      <c r="E92" s="43">
        <f>D92</f>
        <v>15975</v>
      </c>
      <c r="F92" s="43">
        <f>SUM(F84-E92)</f>
        <v>137161</v>
      </c>
    </row>
    <row r="93" spans="1:6" ht="15" customHeight="1" x14ac:dyDescent="0.25">
      <c r="A93" s="111"/>
      <c r="B93" s="111"/>
      <c r="C93" s="111"/>
      <c r="D93" s="50"/>
      <c r="E93" s="44"/>
      <c r="F93" s="44"/>
    </row>
    <row r="94" spans="1:6" ht="15" customHeight="1" x14ac:dyDescent="0.25">
      <c r="A94" s="115" t="s">
        <v>181</v>
      </c>
      <c r="B94" s="115"/>
      <c r="C94" s="115"/>
      <c r="D94" s="34"/>
      <c r="E94" s="48"/>
      <c r="F94" s="48"/>
    </row>
    <row r="95" spans="1:6" ht="15" customHeight="1" x14ac:dyDescent="0.25">
      <c r="A95" s="114" t="s">
        <v>182</v>
      </c>
      <c r="B95" s="114"/>
      <c r="C95" s="114"/>
      <c r="D95" s="50">
        <v>4500</v>
      </c>
      <c r="E95" s="54"/>
      <c r="F95" s="91"/>
    </row>
    <row r="96" spans="1:6" ht="15" customHeight="1" x14ac:dyDescent="0.25">
      <c r="A96" s="114" t="s">
        <v>183</v>
      </c>
      <c r="B96" s="114"/>
      <c r="C96" s="114"/>
      <c r="D96" s="50">
        <v>23000</v>
      </c>
      <c r="E96" s="54"/>
      <c r="F96" s="91"/>
    </row>
    <row r="97" spans="1:6" ht="15" customHeight="1" x14ac:dyDescent="0.25">
      <c r="A97" s="110" t="s">
        <v>184</v>
      </c>
      <c r="B97" s="110"/>
      <c r="C97" s="110"/>
      <c r="D97" s="42">
        <f>SUM(D95:D96)</f>
        <v>27500</v>
      </c>
      <c r="E97" s="43">
        <f>D97</f>
        <v>27500</v>
      </c>
      <c r="F97" s="43">
        <f>SUM(F92-E97)</f>
        <v>109661</v>
      </c>
    </row>
    <row r="98" spans="1:6" ht="15" customHeight="1" x14ac:dyDescent="0.25">
      <c r="A98" s="111"/>
      <c r="B98" s="111"/>
      <c r="C98" s="111"/>
      <c r="D98" s="37"/>
      <c r="E98" s="41"/>
      <c r="F98" s="44"/>
    </row>
    <row r="99" spans="1:6" ht="15" customHeight="1" x14ac:dyDescent="0.25">
      <c r="A99" s="115" t="s">
        <v>185</v>
      </c>
      <c r="B99" s="115"/>
      <c r="C99" s="115"/>
      <c r="D99" s="47"/>
      <c r="E99" s="35"/>
      <c r="F99" s="23"/>
    </row>
    <row r="100" spans="1:6" ht="15" customHeight="1" x14ac:dyDescent="0.25">
      <c r="A100" s="113" t="s">
        <v>186</v>
      </c>
      <c r="B100" s="113"/>
      <c r="C100" s="113"/>
      <c r="D100" s="37">
        <v>12000</v>
      </c>
      <c r="E100" s="92"/>
      <c r="F100" s="39"/>
    </row>
    <row r="101" spans="1:6" ht="15" customHeight="1" x14ac:dyDescent="0.25">
      <c r="A101" s="113" t="s">
        <v>187</v>
      </c>
      <c r="B101" s="113"/>
      <c r="C101" s="113"/>
      <c r="D101" s="37">
        <v>6000</v>
      </c>
      <c r="E101" s="54"/>
      <c r="F101" s="44"/>
    </row>
    <row r="102" spans="1:6" ht="15" customHeight="1" x14ac:dyDescent="0.25">
      <c r="A102" s="114" t="s">
        <v>188</v>
      </c>
      <c r="B102" s="114"/>
      <c r="C102" s="114"/>
      <c r="D102" s="50">
        <v>1500</v>
      </c>
      <c r="E102" s="54"/>
      <c r="F102" s="91"/>
    </row>
    <row r="103" spans="1:6" ht="15" customHeight="1" x14ac:dyDescent="0.25">
      <c r="A103" s="110" t="s">
        <v>189</v>
      </c>
      <c r="B103" s="110"/>
      <c r="C103" s="110"/>
      <c r="D103" s="42">
        <f>SUM(D100:D102)</f>
        <v>19500</v>
      </c>
      <c r="E103" s="43">
        <f>D103</f>
        <v>19500</v>
      </c>
      <c r="F103" s="43">
        <f>SUM(F97-E103)</f>
        <v>90161</v>
      </c>
    </row>
    <row r="104" spans="1:6" ht="15" customHeight="1" x14ac:dyDescent="0.25">
      <c r="A104" s="115"/>
      <c r="B104" s="115"/>
      <c r="C104" s="115"/>
      <c r="D104" s="34"/>
      <c r="E104" s="48"/>
      <c r="F104" s="48"/>
    </row>
    <row r="105" spans="1:6" ht="15" customHeight="1" x14ac:dyDescent="0.25">
      <c r="A105" s="116" t="s">
        <v>190</v>
      </c>
      <c r="B105" s="116"/>
      <c r="C105" s="116"/>
      <c r="D105" s="47"/>
      <c r="E105" s="56"/>
      <c r="F105" s="93"/>
    </row>
    <row r="106" spans="1:6" ht="15" customHeight="1" x14ac:dyDescent="0.25">
      <c r="A106" s="114" t="s">
        <v>191</v>
      </c>
      <c r="B106" s="114"/>
      <c r="C106" s="114"/>
      <c r="D106" s="50">
        <v>0</v>
      </c>
      <c r="E106" s="57"/>
      <c r="F106" s="94"/>
    </row>
    <row r="107" spans="1:6" ht="15" customHeight="1" x14ac:dyDescent="0.25">
      <c r="A107" s="114" t="s">
        <v>192</v>
      </c>
      <c r="B107" s="114"/>
      <c r="C107" s="114"/>
      <c r="D107" s="50">
        <v>15000</v>
      </c>
      <c r="E107" s="54"/>
      <c r="F107" s="91"/>
    </row>
    <row r="108" spans="1:6" ht="15" customHeight="1" x14ac:dyDescent="0.25">
      <c r="A108" s="114" t="s">
        <v>193</v>
      </c>
      <c r="B108" s="114"/>
      <c r="C108" s="114"/>
      <c r="D108" s="50">
        <v>0</v>
      </c>
      <c r="E108" s="54"/>
      <c r="F108" s="91"/>
    </row>
    <row r="109" spans="1:6" ht="15" customHeight="1" x14ac:dyDescent="0.25">
      <c r="A109" s="114" t="s">
        <v>194</v>
      </c>
      <c r="B109" s="114"/>
      <c r="C109" s="114"/>
      <c r="D109" s="50">
        <v>3784</v>
      </c>
      <c r="E109" s="54"/>
      <c r="F109" s="91"/>
    </row>
    <row r="110" spans="1:6" ht="15" customHeight="1" x14ac:dyDescent="0.25">
      <c r="A110" s="114" t="s">
        <v>195</v>
      </c>
      <c r="B110" s="114"/>
      <c r="C110" s="114"/>
      <c r="D110" s="50">
        <v>4000</v>
      </c>
      <c r="E110" s="54"/>
      <c r="F110" s="91"/>
    </row>
    <row r="111" spans="1:6" ht="15" customHeight="1" x14ac:dyDescent="0.25">
      <c r="A111" s="112" t="s">
        <v>196</v>
      </c>
      <c r="B111" s="112"/>
      <c r="C111" s="112"/>
      <c r="D111" s="50">
        <v>2459</v>
      </c>
      <c r="E111" s="87"/>
      <c r="F111" s="88"/>
    </row>
    <row r="112" spans="1:6" ht="15" customHeight="1" x14ac:dyDescent="0.25">
      <c r="A112" s="112" t="s">
        <v>197</v>
      </c>
      <c r="B112" s="112"/>
      <c r="C112" s="112"/>
      <c r="D112" s="58">
        <v>700</v>
      </c>
      <c r="E112" s="87"/>
      <c r="F112" s="88"/>
    </row>
    <row r="113" spans="1:6" ht="15" customHeight="1" x14ac:dyDescent="0.25">
      <c r="A113" s="114" t="s">
        <v>198</v>
      </c>
      <c r="B113" s="114"/>
      <c r="C113" s="114"/>
      <c r="D113" s="58">
        <v>17268</v>
      </c>
      <c r="E113" s="59"/>
      <c r="F113" s="36"/>
    </row>
    <row r="114" spans="1:6" ht="15" customHeight="1" x14ac:dyDescent="0.25">
      <c r="A114" s="114" t="s">
        <v>199</v>
      </c>
      <c r="B114" s="114"/>
      <c r="C114" s="114"/>
      <c r="D114" s="58">
        <v>15641</v>
      </c>
      <c r="E114" s="87"/>
      <c r="F114" s="88"/>
    </row>
    <row r="115" spans="1:6" ht="15" customHeight="1" x14ac:dyDescent="0.25">
      <c r="A115" s="114" t="s">
        <v>200</v>
      </c>
      <c r="B115" s="114"/>
      <c r="C115" s="114"/>
      <c r="D115" s="58">
        <v>12087</v>
      </c>
      <c r="E115" s="87"/>
      <c r="F115" s="88"/>
    </row>
    <row r="116" spans="1:6" ht="15" customHeight="1" x14ac:dyDescent="0.25">
      <c r="A116" s="112" t="s">
        <v>201</v>
      </c>
      <c r="B116" s="112"/>
      <c r="C116" s="112"/>
      <c r="D116" s="52">
        <v>300</v>
      </c>
      <c r="E116" s="87"/>
      <c r="F116" s="88"/>
    </row>
    <row r="117" spans="1:6" ht="15" customHeight="1" x14ac:dyDescent="0.25">
      <c r="A117" s="112" t="s">
        <v>202</v>
      </c>
      <c r="B117" s="112"/>
      <c r="C117" s="112"/>
      <c r="D117" s="52">
        <v>2225</v>
      </c>
      <c r="E117" s="87"/>
      <c r="F117" s="88"/>
    </row>
    <row r="118" spans="1:6" ht="15" customHeight="1" x14ac:dyDescent="0.25">
      <c r="A118" s="112" t="s">
        <v>203</v>
      </c>
      <c r="B118" s="112"/>
      <c r="C118" s="112"/>
      <c r="D118" s="52">
        <v>8000</v>
      </c>
      <c r="E118" s="87"/>
      <c r="F118" s="88"/>
    </row>
    <row r="119" spans="1:6" ht="15" customHeight="1" x14ac:dyDescent="0.25">
      <c r="A119" s="121" t="s">
        <v>204</v>
      </c>
      <c r="B119" s="121"/>
      <c r="C119" s="121"/>
      <c r="D119" s="60">
        <f>SUM(D106:D118)</f>
        <v>81464</v>
      </c>
      <c r="E119" s="95">
        <f>D119</f>
        <v>81464</v>
      </c>
      <c r="F119" s="96">
        <f>SUM(F103-E119)</f>
        <v>8697</v>
      </c>
    </row>
    <row r="120" spans="1:6" x14ac:dyDescent="0.25">
      <c r="A120" s="72"/>
      <c r="B120" s="61"/>
      <c r="C120" s="61"/>
      <c r="D120" s="61"/>
    </row>
    <row r="121" spans="1:6" x14ac:dyDescent="0.25">
      <c r="A121" s="72"/>
      <c r="B121" s="61"/>
      <c r="C121" s="61"/>
      <c r="D121" s="61"/>
    </row>
    <row r="122" spans="1:6" x14ac:dyDescent="0.25">
      <c r="A122" s="72"/>
      <c r="B122" s="61"/>
      <c r="C122" s="61"/>
      <c r="D122" s="61"/>
    </row>
    <row r="123" spans="1:6" x14ac:dyDescent="0.25">
      <c r="A123" s="72"/>
      <c r="B123" s="61"/>
      <c r="C123" s="61"/>
      <c r="D123" s="61"/>
    </row>
    <row r="124" spans="1:6" x14ac:dyDescent="0.25">
      <c r="A124" s="72"/>
      <c r="B124" s="61"/>
      <c r="C124" s="61"/>
      <c r="D124" s="61"/>
    </row>
    <row r="125" spans="1:6" x14ac:dyDescent="0.25">
      <c r="A125" s="72"/>
      <c r="B125" s="61"/>
      <c r="C125" s="61"/>
      <c r="D125" s="61"/>
    </row>
    <row r="126" spans="1:6" x14ac:dyDescent="0.25">
      <c r="A126" s="72"/>
      <c r="B126" s="61"/>
      <c r="C126" s="61"/>
      <c r="D126" s="61"/>
    </row>
    <row r="127" spans="1:6" x14ac:dyDescent="0.25">
      <c r="A127" s="72"/>
      <c r="B127" s="61"/>
      <c r="C127" s="61"/>
      <c r="D127" s="61"/>
    </row>
    <row r="128" spans="1:6" x14ac:dyDescent="0.25">
      <c r="A128" s="72"/>
      <c r="B128" s="61"/>
      <c r="C128" s="61"/>
      <c r="D128" s="61"/>
    </row>
    <row r="129" spans="1:4" x14ac:dyDescent="0.25">
      <c r="A129" s="72"/>
      <c r="B129" s="61"/>
      <c r="C129" s="61"/>
      <c r="D129" s="61"/>
    </row>
    <row r="130" spans="1:4" x14ac:dyDescent="0.25">
      <c r="A130" s="72"/>
      <c r="B130" s="61"/>
      <c r="C130" s="61"/>
      <c r="D130" s="61"/>
    </row>
    <row r="131" spans="1:4" x14ac:dyDescent="0.25">
      <c r="A131" s="72"/>
      <c r="B131" s="61"/>
      <c r="C131" s="61"/>
      <c r="D131" s="61"/>
    </row>
    <row r="132" spans="1:4" x14ac:dyDescent="0.25">
      <c r="A132" s="72"/>
      <c r="B132" s="61"/>
      <c r="C132" s="61"/>
      <c r="D132" s="61"/>
    </row>
    <row r="133" spans="1:4" x14ac:dyDescent="0.25">
      <c r="A133" s="72"/>
      <c r="B133" s="61"/>
      <c r="C133" s="61"/>
      <c r="D133" s="61"/>
    </row>
    <row r="134" spans="1:4" x14ac:dyDescent="0.25">
      <c r="A134" s="72"/>
      <c r="B134" s="61"/>
      <c r="C134" s="61"/>
      <c r="D134" s="61"/>
    </row>
    <row r="135" spans="1:4" x14ac:dyDescent="0.25">
      <c r="A135" s="72"/>
      <c r="B135" s="61"/>
      <c r="C135" s="61"/>
      <c r="D135" s="61"/>
    </row>
    <row r="136" spans="1:4" x14ac:dyDescent="0.25">
      <c r="A136" s="72"/>
      <c r="B136" s="61"/>
      <c r="C136" s="61"/>
      <c r="D136" s="61"/>
    </row>
    <row r="137" spans="1:4" x14ac:dyDescent="0.25">
      <c r="A137" s="72"/>
      <c r="B137" s="61"/>
      <c r="C137" s="61"/>
      <c r="D137" s="61"/>
    </row>
    <row r="138" spans="1:4" x14ac:dyDescent="0.25">
      <c r="A138" s="72"/>
      <c r="B138" s="61"/>
      <c r="C138" s="61"/>
      <c r="D138" s="61"/>
    </row>
    <row r="139" spans="1:4" x14ac:dyDescent="0.25">
      <c r="A139" s="72"/>
      <c r="B139" s="61"/>
      <c r="C139" s="61"/>
      <c r="D139" s="61"/>
    </row>
    <row r="140" spans="1:4" x14ac:dyDescent="0.25">
      <c r="A140" s="72"/>
      <c r="B140" s="61"/>
      <c r="C140" s="61"/>
      <c r="D140" s="61"/>
    </row>
    <row r="141" spans="1:4" x14ac:dyDescent="0.25">
      <c r="A141" s="72"/>
      <c r="B141" s="61"/>
      <c r="C141" s="61"/>
      <c r="D141" s="61"/>
    </row>
    <row r="142" spans="1:4" x14ac:dyDescent="0.25">
      <c r="A142" s="72"/>
      <c r="B142" s="61"/>
      <c r="C142" s="61"/>
      <c r="D142" s="61"/>
    </row>
    <row r="143" spans="1:4" x14ac:dyDescent="0.25">
      <c r="A143" s="72"/>
      <c r="B143" s="61"/>
      <c r="C143" s="61"/>
      <c r="D143" s="61"/>
    </row>
    <row r="144" spans="1:4" x14ac:dyDescent="0.25">
      <c r="A144" s="72"/>
      <c r="B144" s="61"/>
      <c r="C144" s="61"/>
      <c r="D144" s="61"/>
    </row>
    <row r="145" spans="1:4" x14ac:dyDescent="0.25">
      <c r="A145" s="72"/>
      <c r="B145" s="61"/>
      <c r="C145" s="61"/>
      <c r="D145" s="61"/>
    </row>
    <row r="146" spans="1:4" x14ac:dyDescent="0.25">
      <c r="A146" s="72"/>
      <c r="B146" s="61"/>
      <c r="C146" s="61"/>
      <c r="D146" s="61"/>
    </row>
    <row r="147" spans="1:4" x14ac:dyDescent="0.25">
      <c r="A147" s="72"/>
      <c r="B147" s="61"/>
      <c r="C147" s="61"/>
      <c r="D147" s="61"/>
    </row>
    <row r="148" spans="1:4" x14ac:dyDescent="0.25">
      <c r="A148" s="72"/>
      <c r="B148" s="61"/>
      <c r="C148" s="61"/>
      <c r="D148" s="61"/>
    </row>
    <row r="149" spans="1:4" x14ac:dyDescent="0.25">
      <c r="A149" s="72"/>
      <c r="B149" s="61"/>
      <c r="C149" s="61"/>
      <c r="D149" s="61"/>
    </row>
    <row r="150" spans="1:4" x14ac:dyDescent="0.25">
      <c r="A150" s="72"/>
      <c r="B150" s="61"/>
      <c r="C150" s="61"/>
      <c r="D150" s="61"/>
    </row>
    <row r="151" spans="1:4" x14ac:dyDescent="0.25">
      <c r="A151" s="72"/>
      <c r="B151" s="61"/>
      <c r="C151" s="61"/>
      <c r="D151" s="61"/>
    </row>
    <row r="152" spans="1:4" x14ac:dyDescent="0.25">
      <c r="A152" s="72"/>
      <c r="B152" s="61"/>
      <c r="C152" s="61"/>
      <c r="D152" s="61"/>
    </row>
    <row r="153" spans="1:4" x14ac:dyDescent="0.25">
      <c r="A153" s="72"/>
      <c r="B153" s="61"/>
      <c r="C153" s="61"/>
      <c r="D153" s="61"/>
    </row>
  </sheetData>
  <mergeCells count="54">
    <mergeCell ref="A73:C73"/>
    <mergeCell ref="A74:C74"/>
    <mergeCell ref="A75:C75"/>
    <mergeCell ref="A76:C76"/>
    <mergeCell ref="A71:C71"/>
    <mergeCell ref="A72:C72"/>
    <mergeCell ref="A97:C97"/>
    <mergeCell ref="A98:C98"/>
    <mergeCell ref="A99:C99"/>
    <mergeCell ref="A100:C100"/>
    <mergeCell ref="A95:C95"/>
    <mergeCell ref="A96:C96"/>
    <mergeCell ref="A119:C119"/>
    <mergeCell ref="A109:C109"/>
    <mergeCell ref="A110:C110"/>
    <mergeCell ref="A111:C111"/>
    <mergeCell ref="A112:C112"/>
    <mergeCell ref="A67:C67"/>
    <mergeCell ref="A68:C68"/>
    <mergeCell ref="A69:C69"/>
    <mergeCell ref="A70:C70"/>
    <mergeCell ref="A65:F65"/>
    <mergeCell ref="A94:C94"/>
    <mergeCell ref="A77:C77"/>
    <mergeCell ref="A78:C78"/>
    <mergeCell ref="A79:C79"/>
    <mergeCell ref="A80:C80"/>
    <mergeCell ref="A81:C81"/>
    <mergeCell ref="A82:C82"/>
    <mergeCell ref="A85:C85"/>
    <mergeCell ref="A86:C86"/>
    <mergeCell ref="A87:C87"/>
    <mergeCell ref="A88:C88"/>
    <mergeCell ref="A83:C83"/>
    <mergeCell ref="A84:C84"/>
    <mergeCell ref="A89:C89"/>
    <mergeCell ref="A90:C90"/>
    <mergeCell ref="A91:C91"/>
    <mergeCell ref="A92:C92"/>
    <mergeCell ref="A93:C93"/>
    <mergeCell ref="A118:C118"/>
    <mergeCell ref="A101:C101"/>
    <mergeCell ref="A102:C102"/>
    <mergeCell ref="A103:C103"/>
    <mergeCell ref="A104:C104"/>
    <mergeCell ref="A105:C105"/>
    <mergeCell ref="A106:C106"/>
    <mergeCell ref="A107:C107"/>
    <mergeCell ref="A108:C108"/>
    <mergeCell ref="A113:C113"/>
    <mergeCell ref="A114:C114"/>
    <mergeCell ref="A115:C115"/>
    <mergeCell ref="A116:C116"/>
    <mergeCell ref="A117:C117"/>
  </mergeCells>
  <pageMargins left="0.7" right="0.7" top="0.5" bottom="0.5" header="0.3" footer="0.3"/>
  <pageSetup scale="6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9"/>
  <sheetViews>
    <sheetView topLeftCell="A63" workbookViewId="0">
      <selection activeCell="F12" sqref="F12"/>
    </sheetView>
  </sheetViews>
  <sheetFormatPr defaultRowHeight="15" x14ac:dyDescent="0.25"/>
  <cols>
    <col min="1" max="1" width="63" style="73" customWidth="1"/>
    <col min="2" max="2" width="17.140625" style="73" customWidth="1"/>
    <col min="3" max="3" width="15" style="73" customWidth="1"/>
    <col min="4" max="4" width="21.28515625" style="83" customWidth="1"/>
    <col min="5" max="5" width="12.5703125" style="73" customWidth="1"/>
    <col min="6" max="6" width="11.42578125" style="19" customWidth="1"/>
    <col min="7" max="16384" width="9.140625" style="19"/>
  </cols>
  <sheetData>
    <row r="1" spans="1:6" ht="18" x14ac:dyDescent="0.25">
      <c r="A1" s="98" t="s">
        <v>228</v>
      </c>
      <c r="F1" s="20"/>
    </row>
    <row r="2" spans="1:6" ht="28.5" customHeight="1" x14ac:dyDescent="0.35">
      <c r="A2" s="18"/>
      <c r="F2" s="20"/>
    </row>
    <row r="3" spans="1:6" ht="15.75" x14ac:dyDescent="0.25">
      <c r="A3" s="21" t="s">
        <v>124</v>
      </c>
      <c r="B3" s="25">
        <v>1059140</v>
      </c>
    </row>
    <row r="4" spans="1:6" ht="15.75" x14ac:dyDescent="0.25">
      <c r="A4" s="21"/>
      <c r="B4" s="25"/>
    </row>
    <row r="5" spans="1:6" ht="15.75" x14ac:dyDescent="0.25">
      <c r="A5" s="21" t="s">
        <v>125</v>
      </c>
      <c r="B5" s="75"/>
      <c r="C5" s="75"/>
      <c r="D5" s="77"/>
      <c r="E5" s="75"/>
      <c r="F5" s="22"/>
    </row>
    <row r="6" spans="1:6" x14ac:dyDescent="0.25">
      <c r="A6" s="27" t="s">
        <v>126</v>
      </c>
      <c r="B6" s="28">
        <f>B3*0.04</f>
        <v>42365.599999999999</v>
      </c>
      <c r="C6" s="75"/>
      <c r="D6" s="77"/>
      <c r="E6" s="75"/>
      <c r="F6" s="22"/>
    </row>
    <row r="7" spans="1:6" ht="15.75" x14ac:dyDescent="0.25">
      <c r="A7" s="23" t="s">
        <v>2</v>
      </c>
      <c r="B7" s="28"/>
      <c r="C7" s="28">
        <f>B6</f>
        <v>42365.599999999999</v>
      </c>
      <c r="D7" s="24">
        <f>C7</f>
        <v>42365.599999999999</v>
      </c>
      <c r="E7" s="75"/>
      <c r="F7" s="22"/>
    </row>
    <row r="8" spans="1:6" x14ac:dyDescent="0.25">
      <c r="A8" s="71"/>
      <c r="B8" s="76"/>
      <c r="C8" s="77"/>
    </row>
    <row r="9" spans="1:6" ht="15.75" x14ac:dyDescent="0.25">
      <c r="A9" s="21" t="s">
        <v>55</v>
      </c>
      <c r="B9" s="28"/>
      <c r="C9" s="75"/>
      <c r="D9" s="77"/>
    </row>
    <row r="10" spans="1:6" ht="15.75" x14ac:dyDescent="0.25">
      <c r="A10" s="27" t="s">
        <v>151</v>
      </c>
      <c r="B10" s="28">
        <v>174263</v>
      </c>
      <c r="C10" s="28"/>
      <c r="D10" s="24"/>
    </row>
    <row r="11" spans="1:6" ht="15.75" x14ac:dyDescent="0.25">
      <c r="A11" s="27" t="s">
        <v>128</v>
      </c>
      <c r="B11" s="78">
        <v>25099</v>
      </c>
      <c r="C11" s="28"/>
      <c r="D11" s="24"/>
    </row>
    <row r="12" spans="1:6" ht="15.75" x14ac:dyDescent="0.25">
      <c r="A12" s="27"/>
      <c r="B12" s="78">
        <v>0</v>
      </c>
      <c r="C12" s="28"/>
      <c r="D12" s="24"/>
    </row>
    <row r="13" spans="1:6" ht="15.75" x14ac:dyDescent="0.25">
      <c r="A13" s="23" t="s">
        <v>2</v>
      </c>
      <c r="B13" s="28"/>
      <c r="C13" s="28">
        <f>SUM(B10:B12)</f>
        <v>199362</v>
      </c>
      <c r="D13" s="24">
        <f>C13</f>
        <v>199362</v>
      </c>
    </row>
    <row r="14" spans="1:6" ht="15.75" x14ac:dyDescent="0.25">
      <c r="A14" s="27"/>
      <c r="B14" s="28"/>
      <c r="C14" s="28"/>
      <c r="D14" s="24"/>
    </row>
    <row r="15" spans="1:6" ht="15.75" x14ac:dyDescent="0.25">
      <c r="A15" s="21" t="s">
        <v>0</v>
      </c>
      <c r="B15" s="28"/>
      <c r="C15" s="28"/>
      <c r="D15" s="24"/>
    </row>
    <row r="16" spans="1:6" x14ac:dyDescent="0.25">
      <c r="A16" s="27" t="s">
        <v>152</v>
      </c>
      <c r="B16" s="78">
        <v>72130</v>
      </c>
      <c r="C16" s="75"/>
    </row>
    <row r="17" spans="1:6" x14ac:dyDescent="0.25">
      <c r="A17" s="27" t="s">
        <v>128</v>
      </c>
      <c r="B17" s="28">
        <v>1000</v>
      </c>
      <c r="C17" s="75"/>
    </row>
    <row r="18" spans="1:6" x14ac:dyDescent="0.25">
      <c r="A18" s="27"/>
      <c r="B18" s="28"/>
      <c r="C18" s="78">
        <f>SUM(B16:B17)</f>
        <v>73130</v>
      </c>
    </row>
    <row r="19" spans="1:6" x14ac:dyDescent="0.25">
      <c r="A19" s="71" t="s">
        <v>153</v>
      </c>
      <c r="B19" s="78">
        <v>86308</v>
      </c>
      <c r="C19" s="75"/>
      <c r="D19" s="77"/>
      <c r="E19" s="75"/>
      <c r="F19" s="22"/>
    </row>
    <row r="20" spans="1:6" x14ac:dyDescent="0.25">
      <c r="A20" s="71" t="s">
        <v>133</v>
      </c>
      <c r="B20" s="78">
        <v>23828</v>
      </c>
      <c r="C20" s="75"/>
      <c r="D20" s="77"/>
      <c r="E20" s="75"/>
      <c r="F20" s="22"/>
    </row>
    <row r="21" spans="1:6" x14ac:dyDescent="0.25">
      <c r="A21" s="27" t="s">
        <v>154</v>
      </c>
      <c r="B21" s="28">
        <v>1260</v>
      </c>
      <c r="C21" s="75"/>
      <c r="D21" s="77"/>
      <c r="E21" s="75"/>
      <c r="F21" s="22"/>
    </row>
    <row r="22" spans="1:6" x14ac:dyDescent="0.25">
      <c r="A22" s="23" t="s">
        <v>2</v>
      </c>
      <c r="B22" s="80"/>
      <c r="C22" s="77">
        <f>SUM(B19:B21)</f>
        <v>111396</v>
      </c>
      <c r="D22" s="77">
        <f>C18+C22</f>
        <v>184526</v>
      </c>
      <c r="E22" s="75"/>
      <c r="F22" s="22"/>
    </row>
    <row r="23" spans="1:6" x14ac:dyDescent="0.25">
      <c r="A23" s="27"/>
      <c r="B23" s="80"/>
      <c r="C23" s="75"/>
      <c r="D23" s="77"/>
      <c r="E23" s="75"/>
      <c r="F23" s="22"/>
    </row>
    <row r="24" spans="1:6" ht="15.75" x14ac:dyDescent="0.25">
      <c r="A24" s="21" t="s">
        <v>135</v>
      </c>
      <c r="B24" s="75"/>
      <c r="C24" s="75"/>
      <c r="D24" s="77"/>
      <c r="E24" s="75"/>
      <c r="F24" s="22"/>
    </row>
    <row r="25" spans="1:6" x14ac:dyDescent="0.25">
      <c r="A25" s="71" t="s">
        <v>137</v>
      </c>
      <c r="B25" s="78">
        <v>68675</v>
      </c>
      <c r="E25" s="75"/>
      <c r="F25" s="22"/>
    </row>
    <row r="26" spans="1:6" x14ac:dyDescent="0.25">
      <c r="A26" s="71" t="s">
        <v>136</v>
      </c>
      <c r="B26" s="78">
        <v>81668</v>
      </c>
      <c r="E26" s="75"/>
      <c r="F26" s="22"/>
    </row>
    <row r="27" spans="1:6" x14ac:dyDescent="0.25">
      <c r="A27" s="71" t="s">
        <v>138</v>
      </c>
      <c r="B27" s="78">
        <v>61598</v>
      </c>
      <c r="E27" s="75"/>
      <c r="F27" s="22"/>
    </row>
    <row r="28" spans="1:6" x14ac:dyDescent="0.25">
      <c r="A28" s="27"/>
      <c r="B28" s="28"/>
      <c r="E28" s="75"/>
      <c r="F28" s="22"/>
    </row>
    <row r="29" spans="1:6" x14ac:dyDescent="0.25">
      <c r="A29" s="27" t="s">
        <v>140</v>
      </c>
      <c r="B29" s="28">
        <v>6450</v>
      </c>
      <c r="E29" s="75"/>
      <c r="F29" s="22"/>
    </row>
    <row r="30" spans="1:6" x14ac:dyDescent="0.25">
      <c r="A30" s="27" t="s">
        <v>139</v>
      </c>
      <c r="B30" s="28">
        <v>6450</v>
      </c>
      <c r="E30" s="75"/>
      <c r="F30" s="22"/>
    </row>
    <row r="31" spans="1:6" x14ac:dyDescent="0.25">
      <c r="A31" s="27" t="s">
        <v>155</v>
      </c>
      <c r="B31" s="79">
        <v>6450</v>
      </c>
      <c r="E31" s="75"/>
      <c r="F31" s="22"/>
    </row>
    <row r="32" spans="1:6" x14ac:dyDescent="0.25">
      <c r="A32" s="23" t="s">
        <v>2</v>
      </c>
      <c r="B32" s="28"/>
      <c r="C32" s="78">
        <f>SUM(B25:B31)</f>
        <v>231291</v>
      </c>
      <c r="D32" s="77">
        <f>C32</f>
        <v>231291</v>
      </c>
      <c r="E32" s="75"/>
      <c r="F32" s="22"/>
    </row>
    <row r="33" spans="1:7" x14ac:dyDescent="0.25">
      <c r="A33" s="27"/>
      <c r="B33" s="28"/>
      <c r="C33" s="28"/>
      <c r="E33" s="75"/>
      <c r="F33" s="22"/>
    </row>
    <row r="34" spans="1:7" ht="15.75" x14ac:dyDescent="0.25">
      <c r="A34" s="29" t="s">
        <v>142</v>
      </c>
      <c r="B34" s="77"/>
      <c r="C34" s="77"/>
      <c r="D34" s="77"/>
      <c r="E34" s="75"/>
      <c r="F34" s="22"/>
    </row>
    <row r="35" spans="1:7" x14ac:dyDescent="0.25">
      <c r="A35" s="71" t="s">
        <v>143</v>
      </c>
      <c r="B35" s="78">
        <v>66213</v>
      </c>
      <c r="C35" s="77"/>
      <c r="D35" s="77"/>
      <c r="E35" s="75"/>
      <c r="F35" s="22"/>
    </row>
    <row r="36" spans="1:7" x14ac:dyDescent="0.25">
      <c r="A36" s="71" t="s">
        <v>128</v>
      </c>
      <c r="B36" s="78">
        <v>1200</v>
      </c>
      <c r="C36" s="77"/>
      <c r="D36" s="77"/>
      <c r="E36" s="75"/>
      <c r="F36" s="22"/>
    </row>
    <row r="37" spans="1:7" x14ac:dyDescent="0.25">
      <c r="A37" s="71" t="s">
        <v>131</v>
      </c>
      <c r="B37" s="81">
        <v>4500</v>
      </c>
      <c r="C37" s="77"/>
      <c r="D37" s="77"/>
      <c r="E37" s="75"/>
      <c r="F37" s="22"/>
    </row>
    <row r="38" spans="1:7" x14ac:dyDescent="0.25">
      <c r="A38" s="23" t="s">
        <v>2</v>
      </c>
      <c r="B38" s="76"/>
      <c r="C38" s="78">
        <f>SUM(B35:B37)</f>
        <v>71913</v>
      </c>
      <c r="D38" s="77">
        <f>C38</f>
        <v>71913</v>
      </c>
      <c r="E38" s="75"/>
      <c r="F38" s="22"/>
    </row>
    <row r="39" spans="1:7" x14ac:dyDescent="0.25">
      <c r="A39" s="27"/>
      <c r="B39" s="28"/>
      <c r="C39" s="28"/>
      <c r="G39" s="30"/>
    </row>
    <row r="40" spans="1:7" ht="15.75" x14ac:dyDescent="0.25">
      <c r="A40" s="21" t="s">
        <v>145</v>
      </c>
      <c r="B40" s="28"/>
      <c r="C40" s="28"/>
    </row>
    <row r="41" spans="1:7" x14ac:dyDescent="0.25">
      <c r="A41" s="27" t="s">
        <v>156</v>
      </c>
      <c r="B41" s="81">
        <v>23600</v>
      </c>
      <c r="C41" s="78">
        <f>B41</f>
        <v>23600</v>
      </c>
      <c r="D41" s="78">
        <f>C41</f>
        <v>23600</v>
      </c>
    </row>
    <row r="42" spans="1:7" x14ac:dyDescent="0.25">
      <c r="A42" s="27"/>
      <c r="B42" s="28"/>
      <c r="C42" s="28"/>
    </row>
    <row r="43" spans="1:7" ht="15.75" x14ac:dyDescent="0.25">
      <c r="A43" s="23"/>
      <c r="B43" s="26"/>
      <c r="C43" s="26"/>
      <c r="D43" s="24"/>
    </row>
    <row r="44" spans="1:7" ht="15.75" x14ac:dyDescent="0.25">
      <c r="A44" s="21" t="s">
        <v>147</v>
      </c>
      <c r="B44" s="26"/>
      <c r="C44" s="26"/>
      <c r="D44" s="24"/>
    </row>
    <row r="45" spans="1:7" ht="15.75" x14ac:dyDescent="0.25">
      <c r="A45" s="27" t="s">
        <v>148</v>
      </c>
      <c r="B45" s="78">
        <v>61233</v>
      </c>
      <c r="C45" s="26"/>
      <c r="D45" s="24"/>
    </row>
    <row r="46" spans="1:7" ht="15.75" x14ac:dyDescent="0.25">
      <c r="A46" s="27" t="s">
        <v>149</v>
      </c>
      <c r="B46" s="79">
        <v>5000</v>
      </c>
      <c r="C46" s="26"/>
      <c r="D46" s="24"/>
    </row>
    <row r="47" spans="1:7" ht="15.75" x14ac:dyDescent="0.25">
      <c r="A47" s="23"/>
      <c r="B47" s="26"/>
      <c r="C47" s="82">
        <f>SUM(B45:B46)</f>
        <v>66233</v>
      </c>
      <c r="D47" s="24">
        <f>C47</f>
        <v>66233</v>
      </c>
    </row>
    <row r="48" spans="1:7" ht="15.75" x14ac:dyDescent="0.25">
      <c r="A48" s="23"/>
      <c r="B48" s="26"/>
      <c r="C48" s="26"/>
      <c r="D48" s="24"/>
    </row>
    <row r="49" spans="1:6" ht="20.25" x14ac:dyDescent="0.3">
      <c r="A49" s="21" t="s">
        <v>2</v>
      </c>
      <c r="B49" s="25"/>
      <c r="C49" s="25"/>
      <c r="D49" s="103">
        <f>SUM(D3:D48)</f>
        <v>819290.6</v>
      </c>
    </row>
    <row r="50" spans="1:6" x14ac:dyDescent="0.25">
      <c r="A50" s="27"/>
      <c r="B50" s="28"/>
      <c r="C50" s="28"/>
    </row>
    <row r="51" spans="1:6" ht="20.25" x14ac:dyDescent="0.3">
      <c r="A51" s="21" t="s">
        <v>150</v>
      </c>
      <c r="D51" s="104">
        <v>1059140</v>
      </c>
    </row>
    <row r="53" spans="1:6" ht="18.75" x14ac:dyDescent="0.3">
      <c r="A53" s="99" t="s">
        <v>222</v>
      </c>
      <c r="B53" s="99"/>
      <c r="C53" s="99"/>
      <c r="D53" s="105">
        <f>D51-D49</f>
        <v>239849.40000000002</v>
      </c>
    </row>
    <row r="55" spans="1:6" ht="18.75" x14ac:dyDescent="0.3">
      <c r="A55" s="99"/>
      <c r="B55" s="100"/>
      <c r="C55" s="100"/>
      <c r="D55" s="106"/>
    </row>
    <row r="56" spans="1:6" ht="18.75" x14ac:dyDescent="0.3">
      <c r="A56" s="99"/>
      <c r="B56" s="101"/>
      <c r="C56" s="102"/>
      <c r="D56" s="107"/>
    </row>
    <row r="57" spans="1:6" ht="18.75" x14ac:dyDescent="0.3">
      <c r="C57" s="100"/>
    </row>
    <row r="58" spans="1:6" ht="18.75" x14ac:dyDescent="0.3">
      <c r="C58" s="100"/>
    </row>
    <row r="59" spans="1:6" ht="22.5" customHeight="1" x14ac:dyDescent="0.35">
      <c r="A59" s="118" t="s">
        <v>206</v>
      </c>
      <c r="B59" s="119"/>
      <c r="C59" s="119"/>
      <c r="D59" s="119"/>
      <c r="E59" s="120"/>
      <c r="F59" s="62"/>
    </row>
    <row r="60" spans="1:6" ht="26.25" x14ac:dyDescent="0.25">
      <c r="C60" s="33" t="s">
        <v>157</v>
      </c>
      <c r="D60" s="108" t="s">
        <v>158</v>
      </c>
      <c r="E60" s="86" t="s">
        <v>159</v>
      </c>
    </row>
    <row r="61" spans="1:6" x14ac:dyDescent="0.25">
      <c r="A61" s="65"/>
      <c r="B61" s="65"/>
      <c r="C61" s="34"/>
      <c r="D61" s="38"/>
      <c r="E61" s="48">
        <v>239849</v>
      </c>
    </row>
    <row r="62" spans="1:6" x14ac:dyDescent="0.25">
      <c r="A62" s="115" t="s">
        <v>207</v>
      </c>
      <c r="B62" s="115"/>
      <c r="C62" s="34"/>
      <c r="D62" s="38"/>
      <c r="E62" s="23"/>
    </row>
    <row r="63" spans="1:6" ht="30.75" customHeight="1" x14ac:dyDescent="0.25">
      <c r="A63" s="122" t="s">
        <v>208</v>
      </c>
      <c r="B63" s="122"/>
      <c r="C63" s="63">
        <v>16442</v>
      </c>
      <c r="D63" s="38"/>
      <c r="E63" s="39"/>
    </row>
    <row r="64" spans="1:6" x14ac:dyDescent="0.25">
      <c r="A64" s="113" t="s">
        <v>162</v>
      </c>
      <c r="B64" s="113"/>
      <c r="C64" s="37">
        <v>20400</v>
      </c>
      <c r="D64" s="38"/>
      <c r="E64" s="39"/>
    </row>
    <row r="65" spans="1:5" x14ac:dyDescent="0.25">
      <c r="A65" s="113" t="s">
        <v>209</v>
      </c>
      <c r="B65" s="113"/>
      <c r="C65" s="37">
        <v>36044</v>
      </c>
      <c r="D65" s="38"/>
      <c r="E65" s="39"/>
    </row>
    <row r="66" spans="1:5" x14ac:dyDescent="0.25">
      <c r="A66" s="113" t="s">
        <v>164</v>
      </c>
      <c r="B66" s="113"/>
      <c r="C66" s="37">
        <v>11931</v>
      </c>
      <c r="D66" s="38"/>
      <c r="E66" s="39"/>
    </row>
    <row r="67" spans="1:5" x14ac:dyDescent="0.25">
      <c r="A67" s="113" t="s">
        <v>165</v>
      </c>
      <c r="B67" s="113"/>
      <c r="C67" s="37">
        <v>2718</v>
      </c>
      <c r="D67" s="38"/>
      <c r="E67" s="39"/>
    </row>
    <row r="68" spans="1:5" x14ac:dyDescent="0.25">
      <c r="A68" s="113" t="s">
        <v>166</v>
      </c>
      <c r="B68" s="113"/>
      <c r="C68" s="40">
        <v>2901</v>
      </c>
      <c r="D68" s="41"/>
      <c r="E68" s="44"/>
    </row>
    <row r="69" spans="1:5" x14ac:dyDescent="0.25">
      <c r="A69" s="110" t="s">
        <v>167</v>
      </c>
      <c r="B69" s="110"/>
      <c r="C69" s="42"/>
      <c r="D69" s="44">
        <f>SUM(C63:C68)</f>
        <v>90436</v>
      </c>
      <c r="E69" s="43">
        <f>SUM(E61-D69)</f>
        <v>149413</v>
      </c>
    </row>
    <row r="70" spans="1:5" x14ac:dyDescent="0.25">
      <c r="A70" s="111"/>
      <c r="B70" s="111"/>
      <c r="C70" s="37"/>
      <c r="D70" s="44"/>
      <c r="E70" s="44"/>
    </row>
    <row r="71" spans="1:5" x14ac:dyDescent="0.25">
      <c r="A71" s="110" t="s">
        <v>210</v>
      </c>
      <c r="B71" s="110"/>
      <c r="C71" s="45">
        <v>33067</v>
      </c>
      <c r="D71" s="41">
        <f>C71</f>
        <v>33067</v>
      </c>
      <c r="E71" s="43">
        <f>SUM(E69-D71)</f>
        <v>116346</v>
      </c>
    </row>
    <row r="72" spans="1:5" x14ac:dyDescent="0.25">
      <c r="A72" s="115"/>
      <c r="B72" s="115"/>
      <c r="C72" s="47"/>
      <c r="D72" s="44"/>
      <c r="E72" s="48"/>
    </row>
    <row r="73" spans="1:5" x14ac:dyDescent="0.25">
      <c r="A73" s="110" t="s">
        <v>211</v>
      </c>
      <c r="B73" s="110"/>
      <c r="C73" s="42">
        <v>32500</v>
      </c>
      <c r="D73" s="44">
        <f>C73</f>
        <v>32500</v>
      </c>
      <c r="E73" s="43">
        <f>SUM(E71-D73)</f>
        <v>83846</v>
      </c>
    </row>
    <row r="74" spans="1:5" x14ac:dyDescent="0.25">
      <c r="A74" s="111"/>
      <c r="B74" s="111"/>
      <c r="C74" s="37"/>
      <c r="D74" s="44"/>
      <c r="E74" s="44"/>
    </row>
    <row r="75" spans="1:5" x14ac:dyDescent="0.25">
      <c r="A75" s="115" t="s">
        <v>170</v>
      </c>
      <c r="B75" s="115"/>
      <c r="C75" s="34"/>
      <c r="D75" s="109"/>
      <c r="E75" s="48"/>
    </row>
    <row r="76" spans="1:5" x14ac:dyDescent="0.25">
      <c r="A76" s="113" t="s">
        <v>171</v>
      </c>
      <c r="B76" s="113"/>
      <c r="C76" s="50">
        <v>6000</v>
      </c>
      <c r="D76" s="51"/>
      <c r="E76" s="44"/>
    </row>
    <row r="77" spans="1:5" x14ac:dyDescent="0.25">
      <c r="A77" s="113" t="s">
        <v>212</v>
      </c>
      <c r="B77" s="113"/>
      <c r="C77" s="64">
        <v>1250</v>
      </c>
      <c r="D77" s="51"/>
      <c r="E77" s="44"/>
    </row>
    <row r="78" spans="1:5" x14ac:dyDescent="0.25">
      <c r="A78" s="110" t="s">
        <v>173</v>
      </c>
      <c r="B78" s="110"/>
      <c r="C78" s="53">
        <f>SUM(C76:C77)</f>
        <v>7250</v>
      </c>
      <c r="D78" s="90">
        <f>C78</f>
        <v>7250</v>
      </c>
      <c r="E78" s="43">
        <f>SUM(E73-D78)</f>
        <v>76596</v>
      </c>
    </row>
    <row r="79" spans="1:5" x14ac:dyDescent="0.25">
      <c r="A79" s="111"/>
      <c r="B79" s="111"/>
      <c r="C79" s="50"/>
      <c r="D79" s="90"/>
      <c r="E79" s="44"/>
    </row>
    <row r="80" spans="1:5" x14ac:dyDescent="0.25">
      <c r="A80" s="115" t="s">
        <v>174</v>
      </c>
      <c r="B80" s="115"/>
      <c r="C80" s="47"/>
      <c r="D80" s="38"/>
      <c r="E80" s="23"/>
    </row>
    <row r="81" spans="1:5" x14ac:dyDescent="0.25">
      <c r="A81" s="113" t="s">
        <v>77</v>
      </c>
      <c r="B81" s="113"/>
      <c r="C81" s="37">
        <v>15000</v>
      </c>
      <c r="D81" s="38"/>
      <c r="E81" s="39"/>
    </row>
    <row r="82" spans="1:5" x14ac:dyDescent="0.25">
      <c r="A82" s="123" t="s">
        <v>213</v>
      </c>
      <c r="B82" s="123"/>
      <c r="C82" s="37">
        <v>10000</v>
      </c>
      <c r="D82" s="54"/>
      <c r="E82" s="44"/>
    </row>
    <row r="83" spans="1:5" x14ac:dyDescent="0.25">
      <c r="A83" s="113" t="s">
        <v>214</v>
      </c>
      <c r="B83" s="113"/>
      <c r="C83" s="37">
        <v>1375</v>
      </c>
      <c r="D83" s="54"/>
      <c r="E83" s="44"/>
    </row>
    <row r="84" spans="1:5" x14ac:dyDescent="0.25">
      <c r="A84" s="113" t="s">
        <v>178</v>
      </c>
      <c r="B84" s="113"/>
      <c r="C84" s="37">
        <v>225</v>
      </c>
      <c r="D84" s="54"/>
      <c r="E84" s="44"/>
    </row>
    <row r="85" spans="1:5" x14ac:dyDescent="0.25">
      <c r="A85" s="113" t="s">
        <v>179</v>
      </c>
      <c r="B85" s="113"/>
      <c r="C85" s="37">
        <v>2500</v>
      </c>
      <c r="D85" s="54"/>
      <c r="E85" s="44"/>
    </row>
    <row r="86" spans="1:5" x14ac:dyDescent="0.25">
      <c r="A86" s="110" t="s">
        <v>180</v>
      </c>
      <c r="B86" s="110"/>
      <c r="C86" s="53">
        <f>SUM(C81:C85)</f>
        <v>29100</v>
      </c>
      <c r="D86" s="44">
        <f>C86</f>
        <v>29100</v>
      </c>
      <c r="E86" s="43">
        <f>SUM(E78-D86)</f>
        <v>47496</v>
      </c>
    </row>
    <row r="87" spans="1:5" x14ac:dyDescent="0.25">
      <c r="A87" s="111"/>
      <c r="B87" s="111"/>
      <c r="C87" s="50"/>
      <c r="D87" s="44"/>
      <c r="E87" s="44"/>
    </row>
    <row r="88" spans="1:5" x14ac:dyDescent="0.25">
      <c r="A88" s="115" t="s">
        <v>181</v>
      </c>
      <c r="B88" s="115"/>
      <c r="C88" s="34"/>
      <c r="D88" s="44"/>
      <c r="E88" s="48"/>
    </row>
    <row r="89" spans="1:5" x14ac:dyDescent="0.25">
      <c r="A89" s="124" t="s">
        <v>69</v>
      </c>
      <c r="B89" s="124"/>
      <c r="C89" s="50">
        <v>3000</v>
      </c>
      <c r="D89" s="54"/>
      <c r="E89" s="91"/>
    </row>
    <row r="90" spans="1:5" x14ac:dyDescent="0.25">
      <c r="A90" s="124" t="s">
        <v>215</v>
      </c>
      <c r="B90" s="124"/>
      <c r="C90" s="50">
        <v>15000</v>
      </c>
      <c r="D90" s="54"/>
      <c r="E90" s="91"/>
    </row>
    <row r="91" spans="1:5" x14ac:dyDescent="0.25">
      <c r="A91" s="110" t="s">
        <v>184</v>
      </c>
      <c r="B91" s="110"/>
      <c r="C91" s="42">
        <f>SUM(C89:C90)</f>
        <v>18000</v>
      </c>
      <c r="D91" s="44">
        <f>C91</f>
        <v>18000</v>
      </c>
      <c r="E91" s="43">
        <f>SUM(E86-D91)</f>
        <v>29496</v>
      </c>
    </row>
    <row r="92" spans="1:5" x14ac:dyDescent="0.25">
      <c r="A92" s="111"/>
      <c r="B92" s="111"/>
      <c r="C92" s="37"/>
      <c r="D92" s="41"/>
      <c r="E92" s="44"/>
    </row>
    <row r="93" spans="1:5" x14ac:dyDescent="0.25">
      <c r="A93" s="115" t="s">
        <v>185</v>
      </c>
      <c r="B93" s="115"/>
      <c r="C93" s="47"/>
      <c r="D93" s="38"/>
      <c r="E93" s="23"/>
    </row>
    <row r="94" spans="1:5" x14ac:dyDescent="0.25">
      <c r="A94" s="113" t="s">
        <v>216</v>
      </c>
      <c r="B94" s="113"/>
      <c r="C94" s="37">
        <v>18000</v>
      </c>
      <c r="D94" s="92"/>
      <c r="E94" s="39"/>
    </row>
    <row r="95" spans="1:5" x14ac:dyDescent="0.25">
      <c r="A95" s="113" t="s">
        <v>217</v>
      </c>
      <c r="B95" s="113"/>
      <c r="C95" s="37">
        <v>4500</v>
      </c>
      <c r="D95" s="92"/>
      <c r="E95" s="39"/>
    </row>
    <row r="96" spans="1:5" x14ac:dyDescent="0.25">
      <c r="A96" s="110" t="s">
        <v>218</v>
      </c>
      <c r="B96" s="110"/>
      <c r="C96" s="42">
        <f>SUM(C94:C95)</f>
        <v>22500</v>
      </c>
      <c r="D96" s="44">
        <f>C96</f>
        <v>22500</v>
      </c>
      <c r="E96" s="43">
        <f>SUM(E91-D96)</f>
        <v>6996</v>
      </c>
    </row>
    <row r="97" spans="1:5" x14ac:dyDescent="0.25">
      <c r="A97" s="111"/>
      <c r="B97" s="111"/>
      <c r="C97" s="37"/>
      <c r="D97" s="44"/>
      <c r="E97" s="44"/>
    </row>
    <row r="98" spans="1:5" x14ac:dyDescent="0.25">
      <c r="A98" s="111"/>
      <c r="B98" s="111"/>
      <c r="C98" s="37"/>
      <c r="D98" s="44"/>
      <c r="E98" s="44"/>
    </row>
    <row r="99" spans="1:5" x14ac:dyDescent="0.25">
      <c r="A99" s="125" t="s">
        <v>219</v>
      </c>
      <c r="B99" s="125"/>
      <c r="C99" s="53">
        <v>5200</v>
      </c>
      <c r="D99" s="44">
        <f>C99</f>
        <v>5200</v>
      </c>
      <c r="E99" s="43">
        <f>SUM(E96-D99)</f>
        <v>1796</v>
      </c>
    </row>
  </sheetData>
  <mergeCells count="39">
    <mergeCell ref="A98:B98"/>
    <mergeCell ref="A99:B99"/>
    <mergeCell ref="A95:B95"/>
    <mergeCell ref="A96:B96"/>
    <mergeCell ref="A97:B97"/>
    <mergeCell ref="A92:B92"/>
    <mergeCell ref="A93:B93"/>
    <mergeCell ref="A94:B94"/>
    <mergeCell ref="A81:B81"/>
    <mergeCell ref="A82:B82"/>
    <mergeCell ref="A83:B83"/>
    <mergeCell ref="A84:B84"/>
    <mergeCell ref="A89:B89"/>
    <mergeCell ref="A90:B90"/>
    <mergeCell ref="A85:B85"/>
    <mergeCell ref="A86:B86"/>
    <mergeCell ref="A87:B87"/>
    <mergeCell ref="A88:B88"/>
    <mergeCell ref="A73:B73"/>
    <mergeCell ref="A74:B74"/>
    <mergeCell ref="A75:B75"/>
    <mergeCell ref="A76:B76"/>
    <mergeCell ref="A91:B91"/>
    <mergeCell ref="A77:B77"/>
    <mergeCell ref="A78:B78"/>
    <mergeCell ref="A79:B79"/>
    <mergeCell ref="A80:B80"/>
    <mergeCell ref="A59:E59"/>
    <mergeCell ref="A62:B62"/>
    <mergeCell ref="A63:B63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</mergeCells>
  <pageMargins left="0.7" right="0.7" top="0.75" bottom="0.75" header="0.3" footer="0.3"/>
  <pageSetup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2011 Final</vt:lpstr>
      <vt:lpstr>2012 Final</vt:lpstr>
      <vt:lpstr>2013 Final</vt:lpstr>
      <vt:lpstr>2014 to date</vt:lpstr>
      <vt:lpstr>2015 to date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Marlys Stark</dc:creator>
  <cp:lastModifiedBy>Colleen Hamer</cp:lastModifiedBy>
  <cp:lastPrinted>2015-05-20T21:14:13Z</cp:lastPrinted>
  <dcterms:created xsi:type="dcterms:W3CDTF">2015-05-19T21:44:45Z</dcterms:created>
  <dcterms:modified xsi:type="dcterms:W3CDTF">2015-05-21T14:16:41Z</dcterms:modified>
</cp:coreProperties>
</file>