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<sst xmlns="http://schemas.openxmlformats.org/spreadsheetml/2006/main" count="48" uniqueCount="39">
  <si>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Administration</t>
  </si>
  <si>
    <t>4% Admin</t>
  </si>
  <si>
    <t>Total</t>
  </si>
  <si>
    <t>Talking Book Library</t>
  </si>
  <si>
    <t>Montana Shared Catalog</t>
  </si>
  <si>
    <t>100% (51500010) Adams</t>
  </si>
  <si>
    <t>Phone - (26/100)</t>
  </si>
  <si>
    <t>Travel</t>
  </si>
  <si>
    <t>51530553 - Price</t>
  </si>
  <si>
    <t>51530557 - Tech Assist (.38 FTE)</t>
  </si>
  <si>
    <t>Phone Charges</t>
  </si>
  <si>
    <t>Cell Phone</t>
  </si>
  <si>
    <t>Statewide Collaborative Content</t>
  </si>
  <si>
    <t>Statewide Collaborative Access</t>
  </si>
  <si>
    <t>51530553 - Reymer</t>
  </si>
  <si>
    <t>51530552 - McMullen</t>
  </si>
  <si>
    <t>Reymer - Operations</t>
  </si>
  <si>
    <t>Cook- Operations</t>
  </si>
  <si>
    <t>Statewide Collaborative Programming</t>
  </si>
  <si>
    <t>Balance to Allocate</t>
  </si>
  <si>
    <t>Statewide Collaborative Training</t>
  </si>
  <si>
    <t>McMullen - Operations</t>
  </si>
  <si>
    <t>Trainer - Operations</t>
  </si>
  <si>
    <t>Grant Award</t>
  </si>
  <si>
    <t>51530556 - Groves  .25 FTE</t>
  </si>
  <si>
    <t>51530558 - Flick</t>
  </si>
  <si>
    <t>Left for additional projects</t>
  </si>
  <si>
    <t xml:space="preserve">*Based on HB13 pay plan </t>
  </si>
  <si>
    <t>100% (51500004)  Mt Memory Project</t>
  </si>
  <si>
    <t>Funding from IMLS/LSTA</t>
  </si>
  <si>
    <t>Working Draft - LSTA FY 14</t>
  </si>
  <si>
    <t>Operations</t>
  </si>
  <si>
    <t>FTE</t>
  </si>
  <si>
    <t>51530554 - Henley</t>
  </si>
  <si>
    <t>Phone/ITSD Fees</t>
  </si>
  <si>
    <t>Red:  HB2</t>
  </si>
  <si>
    <t>Blue - Modified  FTE</t>
  </si>
  <si>
    <t>Green - Projects</t>
  </si>
  <si>
    <t>Updated:  03/17/14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</si>
</sst>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30"/>
      <name val="Arial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7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0" fillId="0" borderId="0" xfId="0" applyFill="1" applyAlignment="1">
      <alignment/>
    </xf>
    <xf numFmtId="3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37" fontId="59" fillId="0" borderId="0" xfId="0" applyNumberFormat="1" applyFont="1" applyAlignment="1">
      <alignment/>
    </xf>
    <xf numFmtId="0" fontId="60" fillId="0" borderId="0" xfId="0" applyFont="1" applyAlignment="1">
      <alignment/>
    </xf>
    <xf numFmtId="37" fontId="60" fillId="0" borderId="0" xfId="0" applyNumberFormat="1" applyFont="1" applyAlignment="1">
      <alignment/>
    </xf>
    <xf numFmtId="37" fontId="6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0" fontId="56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5" fillId="0" borderId="10" xfId="0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/>
    </xf>
    <xf numFmtId="37" fontId="4" fillId="33" borderId="0" xfId="0" applyNumberFormat="1" applyFont="1" applyFill="1" applyAlignment="1">
      <alignment/>
    </xf>
    <xf numFmtId="37" fontId="5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7" fontId="7" fillId="33" borderId="0" xfId="0" applyNumberFormat="1" applyFont="1" applyFill="1" applyAlignment="1">
      <alignment/>
    </xf>
    <xf numFmtId="37" fontId="61" fillId="33" borderId="0" xfId="0" applyNumberFormat="1" applyFont="1" applyFill="1" applyAlignment="1">
      <alignment/>
    </xf>
    <xf numFmtId="0" fontId="63" fillId="0" borderId="0" xfId="0" applyFont="1" applyAlignment="1">
      <alignment/>
    </xf>
    <xf numFmtId="37" fontId="63" fillId="0" borderId="0" xfId="0" applyNumberFormat="1" applyFont="1" applyAlignment="1">
      <alignment/>
    </xf>
    <xf numFmtId="37" fontId="64" fillId="0" borderId="0" xfId="0" applyNumberFormat="1" applyFont="1" applyAlignment="1">
      <alignment/>
    </xf>
    <xf numFmtId="0" fontId="64" fillId="0" borderId="0" xfId="0" applyFont="1" applyAlignment="1">
      <alignment/>
    </xf>
    <xf numFmtId="37" fontId="65" fillId="0" borderId="0" xfId="0" applyNumberFormat="1" applyFont="1" applyAlignment="1">
      <alignment/>
    </xf>
    <xf numFmtId="37" fontId="66" fillId="0" borderId="0" xfId="0" applyNumberFormat="1" applyFont="1" applyAlignment="1">
      <alignment/>
    </xf>
    <xf numFmtId="0" fontId="66" fillId="0" borderId="0" xfId="0" applyFont="1" applyAlignment="1">
      <alignment/>
    </xf>
    <xf numFmtId="37" fontId="6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2" max="2" width="14.140625" style="0" customWidth="1"/>
    <col min="3" max="3" width="15.00390625" style="0" customWidth="1"/>
    <col min="4" max="4" width="21.28125" style="0" customWidth="1"/>
    <col min="6" max="6" width="11.421875" style="0" customWidth="1"/>
  </cols>
  <sheetData>
    <row r="1" spans="1:6" ht="23.25">
      <c r="A1" s="1" t="s">
        <v>30</v>
      </c>
      <c r="D1" t="s">
        <v>38</v>
      </c>
      <c r="F1" s="2"/>
    </row>
    <row r="2" spans="1:6" ht="23.25">
      <c r="A2" s="1" t="s">
        <v>27</v>
      </c>
      <c r="F2" s="2"/>
    </row>
    <row r="3" spans="1:2" ht="15.75">
      <c r="A3" t="s">
        <v>23</v>
      </c>
      <c r="B3" s="53">
        <v>1059170</v>
      </c>
    </row>
    <row r="4" spans="1:6" ht="15.75">
      <c r="A4" s="3" t="s">
        <v>0</v>
      </c>
      <c r="B4" s="4"/>
      <c r="C4" s="4"/>
      <c r="D4" s="4"/>
      <c r="E4" s="4"/>
      <c r="F4" s="4"/>
    </row>
    <row r="5" spans="1:6" ht="15">
      <c r="A5" s="5" t="s">
        <v>1</v>
      </c>
      <c r="B5" s="6">
        <f>B3*0.04</f>
        <v>42366.8</v>
      </c>
      <c r="C5" s="4"/>
      <c r="D5" s="4"/>
      <c r="E5" s="4"/>
      <c r="F5" s="4"/>
    </row>
    <row r="6" spans="1:6" ht="15.75">
      <c r="A6" s="7" t="s">
        <v>2</v>
      </c>
      <c r="B6" s="6"/>
      <c r="C6" s="6">
        <f>B5</f>
        <v>42366.8</v>
      </c>
      <c r="D6" s="41">
        <f>C6</f>
        <v>42366.8</v>
      </c>
      <c r="E6" s="4"/>
      <c r="F6" s="4"/>
    </row>
    <row r="7" spans="1:3" ht="15">
      <c r="A7" s="30"/>
      <c r="B7" s="32"/>
      <c r="C7" s="31"/>
    </row>
    <row r="8" spans="1:4" ht="15.75">
      <c r="A8" s="3" t="s">
        <v>3</v>
      </c>
      <c r="B8" s="6"/>
      <c r="C8" s="4"/>
      <c r="D8" s="4"/>
    </row>
    <row r="9" spans="1:4" ht="15.75">
      <c r="A9" s="5" t="s">
        <v>32</v>
      </c>
      <c r="B9" s="6">
        <v>174263</v>
      </c>
      <c r="C9" s="6"/>
      <c r="D9" s="8"/>
    </row>
    <row r="10" spans="1:4" ht="15.75">
      <c r="A10" s="5" t="s">
        <v>31</v>
      </c>
      <c r="B10" s="35">
        <v>25099</v>
      </c>
      <c r="C10" s="6"/>
      <c r="D10" s="8"/>
    </row>
    <row r="11" spans="1:4" ht="15.75">
      <c r="A11" s="5"/>
      <c r="B11" s="35">
        <v>0</v>
      </c>
      <c r="C11" s="6"/>
      <c r="D11" s="8"/>
    </row>
    <row r="12" spans="1:4" ht="15.75">
      <c r="A12" s="7" t="s">
        <v>2</v>
      </c>
      <c r="B12" s="6"/>
      <c r="C12" s="6">
        <f>SUM(B9:B11)</f>
        <v>199362</v>
      </c>
      <c r="D12" s="41">
        <f>C12</f>
        <v>199362</v>
      </c>
    </row>
    <row r="13" spans="1:4" ht="15.75">
      <c r="A13" s="5"/>
      <c r="B13" s="6"/>
      <c r="C13" s="6"/>
      <c r="D13" s="8"/>
    </row>
    <row r="14" spans="1:4" ht="15.75">
      <c r="A14" s="3" t="s">
        <v>4</v>
      </c>
      <c r="B14" s="6"/>
      <c r="C14" s="6"/>
      <c r="D14" s="8"/>
    </row>
    <row r="15" spans="1:3" ht="15">
      <c r="A15" s="5" t="s">
        <v>5</v>
      </c>
      <c r="B15" s="35">
        <v>68767</v>
      </c>
      <c r="C15" s="4"/>
    </row>
    <row r="16" spans="1:3" ht="15">
      <c r="A16" s="5" t="s">
        <v>6</v>
      </c>
      <c r="B16" s="6">
        <v>1000</v>
      </c>
      <c r="C16" s="4"/>
    </row>
    <row r="17" spans="1:3" ht="15">
      <c r="A17" s="5" t="s">
        <v>7</v>
      </c>
      <c r="B17" s="9">
        <v>0</v>
      </c>
      <c r="C17" s="4"/>
    </row>
    <row r="18" spans="1:3" ht="15">
      <c r="A18" s="5"/>
      <c r="B18" s="6"/>
      <c r="C18" s="42">
        <f>SUM(B15:B17)</f>
        <v>69767</v>
      </c>
    </row>
    <row r="19" spans="1:6" ht="15">
      <c r="A19" s="36" t="s">
        <v>8</v>
      </c>
      <c r="B19" s="37">
        <v>82902</v>
      </c>
      <c r="C19" s="4"/>
      <c r="D19" s="4"/>
      <c r="E19" s="4"/>
      <c r="F19" s="4"/>
    </row>
    <row r="20" spans="1:6" ht="15">
      <c r="A20" s="36" t="s">
        <v>9</v>
      </c>
      <c r="B20" s="37">
        <v>23345</v>
      </c>
      <c r="C20" s="4"/>
      <c r="D20" s="4"/>
      <c r="E20" s="4"/>
      <c r="F20" s="4"/>
    </row>
    <row r="21" spans="1:6" ht="15">
      <c r="A21" s="10" t="s">
        <v>10</v>
      </c>
      <c r="B21" s="11">
        <v>1260</v>
      </c>
      <c r="C21" s="4"/>
      <c r="D21" s="4"/>
      <c r="E21" s="4"/>
      <c r="F21" s="4"/>
    </row>
    <row r="22" spans="1:6" ht="15">
      <c r="A22" s="10" t="s">
        <v>11</v>
      </c>
      <c r="B22" s="11">
        <v>0</v>
      </c>
      <c r="C22" s="4"/>
      <c r="D22" s="4"/>
      <c r="E22" s="4"/>
      <c r="F22" s="4"/>
    </row>
    <row r="23" spans="1:6" ht="15">
      <c r="A23" s="10" t="s">
        <v>7</v>
      </c>
      <c r="B23" s="16">
        <v>0</v>
      </c>
      <c r="C23" s="4"/>
      <c r="D23" s="4"/>
      <c r="E23" s="4"/>
      <c r="F23" s="4"/>
    </row>
    <row r="24" spans="1:6" ht="15">
      <c r="A24" s="10"/>
      <c r="B24" s="12"/>
      <c r="C24" s="43">
        <f>SUM(B19:B23)</f>
        <v>107507</v>
      </c>
      <c r="D24" s="4"/>
      <c r="E24" s="4"/>
      <c r="F24" s="4"/>
    </row>
    <row r="25" spans="1:6" ht="15">
      <c r="A25" s="10"/>
      <c r="B25" s="12"/>
      <c r="C25" s="4"/>
      <c r="D25" s="4"/>
      <c r="E25" s="4"/>
      <c r="F25" s="4"/>
    </row>
    <row r="26" spans="1:6" ht="15">
      <c r="A26" s="10"/>
      <c r="B26" s="12"/>
      <c r="C26" s="4"/>
      <c r="D26" s="4"/>
      <c r="E26" s="4"/>
      <c r="F26" s="4"/>
    </row>
    <row r="27" spans="1:6" ht="15.75">
      <c r="A27" s="7" t="s">
        <v>2</v>
      </c>
      <c r="B27" s="12"/>
      <c r="C27" s="11"/>
      <c r="D27" s="41">
        <f>C18+C24</f>
        <v>177274</v>
      </c>
      <c r="E27" s="4"/>
      <c r="F27" s="4"/>
    </row>
    <row r="28" spans="1:6" ht="15.75">
      <c r="A28" s="7"/>
      <c r="B28" s="12"/>
      <c r="C28" s="11"/>
      <c r="D28" s="8"/>
      <c r="E28" s="4"/>
      <c r="F28" s="4"/>
    </row>
    <row r="29" spans="1:6" ht="15.75">
      <c r="A29" s="3" t="s">
        <v>13</v>
      </c>
      <c r="B29" s="4"/>
      <c r="C29" s="4"/>
      <c r="D29" s="4"/>
      <c r="E29" s="4"/>
      <c r="F29" s="4"/>
    </row>
    <row r="30" spans="1:6" ht="15">
      <c r="A30" s="36" t="s">
        <v>14</v>
      </c>
      <c r="B30" s="37">
        <v>76812</v>
      </c>
      <c r="E30" s="4"/>
      <c r="F30" s="4"/>
    </row>
    <row r="31" spans="1:6" ht="15">
      <c r="A31" s="36" t="s">
        <v>15</v>
      </c>
      <c r="B31" s="37">
        <v>65733</v>
      </c>
      <c r="E31" s="4"/>
      <c r="F31" s="4"/>
    </row>
    <row r="32" spans="1:6" ht="15">
      <c r="A32" s="36" t="s">
        <v>33</v>
      </c>
      <c r="B32" s="37">
        <v>58265</v>
      </c>
      <c r="E32" s="4"/>
      <c r="F32" s="4"/>
    </row>
    <row r="33" spans="1:6" ht="15">
      <c r="A33" s="10"/>
      <c r="B33" s="11"/>
      <c r="E33" s="4"/>
      <c r="F33" s="4"/>
    </row>
    <row r="34" spans="1:6" ht="15">
      <c r="A34" s="10" t="s">
        <v>16</v>
      </c>
      <c r="B34" s="11">
        <v>6450</v>
      </c>
      <c r="E34" s="4"/>
      <c r="F34" s="4"/>
    </row>
    <row r="35" spans="1:6" ht="15">
      <c r="A35" s="10" t="s">
        <v>21</v>
      </c>
      <c r="B35" s="11">
        <v>6450</v>
      </c>
      <c r="E35" s="4"/>
      <c r="F35" s="4"/>
    </row>
    <row r="36" spans="1:6" ht="15">
      <c r="A36" s="10" t="s">
        <v>17</v>
      </c>
      <c r="B36" s="16">
        <v>6450</v>
      </c>
      <c r="E36" s="4"/>
      <c r="F36" s="4"/>
    </row>
    <row r="37" spans="1:6" ht="15">
      <c r="A37" s="10"/>
      <c r="B37" s="11"/>
      <c r="C37" s="44">
        <f>SUM(B30:B36)</f>
        <v>220160</v>
      </c>
      <c r="E37" s="4"/>
      <c r="F37" s="4"/>
    </row>
    <row r="38" spans="1:6" ht="15">
      <c r="A38" s="10"/>
      <c r="B38" s="11"/>
      <c r="C38" s="11"/>
      <c r="E38" s="4"/>
      <c r="F38" s="4"/>
    </row>
    <row r="39" spans="1:6" ht="15">
      <c r="A39" s="10"/>
      <c r="B39" s="11"/>
      <c r="C39" s="11"/>
      <c r="E39" s="4"/>
      <c r="F39" s="4"/>
    </row>
    <row r="40" spans="1:6" ht="15.75">
      <c r="A40" s="7" t="s">
        <v>2</v>
      </c>
      <c r="B40" s="17"/>
      <c r="C40" s="17"/>
      <c r="D40" s="41">
        <f>+C37</f>
        <v>220160</v>
      </c>
      <c r="E40" s="4"/>
      <c r="F40" s="4"/>
    </row>
    <row r="41" spans="1:6" ht="15">
      <c r="A41" s="18"/>
      <c r="B41" s="19"/>
      <c r="C41" s="19"/>
      <c r="E41" s="4"/>
      <c r="F41" s="4"/>
    </row>
    <row r="42" spans="1:6" ht="15.75">
      <c r="A42" s="38" t="s">
        <v>12</v>
      </c>
      <c r="B42" s="31"/>
      <c r="C42" s="31"/>
      <c r="D42" s="4"/>
      <c r="E42" s="4"/>
      <c r="F42" s="4"/>
    </row>
    <row r="43" spans="1:6" ht="15">
      <c r="A43" s="30" t="s">
        <v>28</v>
      </c>
      <c r="B43" s="35">
        <v>63255</v>
      </c>
      <c r="C43" s="31"/>
      <c r="D43" s="4"/>
      <c r="E43" s="4"/>
      <c r="F43" s="4"/>
    </row>
    <row r="44" spans="1:6" ht="15">
      <c r="A44" s="30" t="s">
        <v>34</v>
      </c>
      <c r="B44" s="35">
        <v>1200</v>
      </c>
      <c r="C44" s="31"/>
      <c r="D44" s="4"/>
      <c r="E44" s="4"/>
      <c r="F44" s="4"/>
    </row>
    <row r="45" spans="1:6" ht="15">
      <c r="A45" s="30" t="s">
        <v>7</v>
      </c>
      <c r="B45" s="39">
        <v>3500</v>
      </c>
      <c r="C45" s="31"/>
      <c r="D45" s="4"/>
      <c r="E45" s="4"/>
      <c r="F45" s="4"/>
    </row>
    <row r="46" spans="1:6" ht="15">
      <c r="A46" s="30"/>
      <c r="B46" s="32"/>
      <c r="C46" s="42">
        <f>SUM(B43:B45)</f>
        <v>67955</v>
      </c>
      <c r="D46" s="4"/>
      <c r="E46" s="4"/>
      <c r="F46" s="4"/>
    </row>
    <row r="47" spans="1:6" ht="15">
      <c r="A47" s="10"/>
      <c r="B47" s="12"/>
      <c r="C47" s="11"/>
      <c r="D47" s="4"/>
      <c r="E47" s="4"/>
      <c r="F47" s="4"/>
    </row>
    <row r="48" spans="1:6" ht="15.75">
      <c r="A48" s="13"/>
      <c r="B48" s="14"/>
      <c r="C48" s="14"/>
      <c r="D48" s="15"/>
      <c r="E48" s="4"/>
      <c r="F48" s="4"/>
    </row>
    <row r="49" spans="1:6" ht="15.75">
      <c r="A49" s="7" t="s">
        <v>2</v>
      </c>
      <c r="B49" s="17"/>
      <c r="C49" s="17"/>
      <c r="D49" s="41">
        <f>C46</f>
        <v>67955</v>
      </c>
      <c r="E49" s="4"/>
      <c r="F49" s="4"/>
    </row>
    <row r="50" spans="1:6" ht="15.75">
      <c r="A50" s="7"/>
      <c r="B50" s="17"/>
      <c r="C50" s="17"/>
      <c r="D50" s="8"/>
      <c r="E50" s="4"/>
      <c r="F50" s="4"/>
    </row>
    <row r="51" spans="1:7" ht="15">
      <c r="A51" s="18"/>
      <c r="B51" s="19"/>
      <c r="C51" s="19"/>
      <c r="G51" s="20"/>
    </row>
    <row r="52" spans="1:3" ht="15.75">
      <c r="A52" s="3" t="s">
        <v>18</v>
      </c>
      <c r="B52" s="19"/>
      <c r="C52" s="19"/>
    </row>
    <row r="53" spans="1:4" ht="15">
      <c r="A53" s="10" t="s">
        <v>24</v>
      </c>
      <c r="B53" s="40">
        <v>22381</v>
      </c>
      <c r="C53" s="44">
        <f>B53</f>
        <v>22381</v>
      </c>
      <c r="D53" s="11"/>
    </row>
    <row r="54" spans="1:3" ht="15">
      <c r="A54" s="18"/>
      <c r="B54" s="19"/>
      <c r="C54" s="11"/>
    </row>
    <row r="55" spans="1:4" ht="15.75">
      <c r="A55" s="7" t="s">
        <v>2</v>
      </c>
      <c r="B55" s="17"/>
      <c r="C55" s="14"/>
      <c r="D55" s="41">
        <f>C53+C55</f>
        <v>22381</v>
      </c>
    </row>
    <row r="56" spans="1:4" ht="15.75">
      <c r="A56" s="13"/>
      <c r="B56" s="14"/>
      <c r="C56" s="14"/>
      <c r="D56" s="8"/>
    </row>
    <row r="57" spans="1:4" ht="15.75">
      <c r="A57" s="3" t="s">
        <v>20</v>
      </c>
      <c r="B57" s="14"/>
      <c r="C57" s="14"/>
      <c r="D57" s="8"/>
    </row>
    <row r="58" spans="1:4" ht="15.75">
      <c r="A58" s="13"/>
      <c r="B58" s="14"/>
      <c r="C58" s="14"/>
      <c r="D58" s="8"/>
    </row>
    <row r="59" spans="1:4" ht="15.75">
      <c r="A59" s="10" t="s">
        <v>25</v>
      </c>
      <c r="B59" s="37">
        <v>58471</v>
      </c>
      <c r="C59" s="14"/>
      <c r="D59" s="8"/>
    </row>
    <row r="60" spans="1:4" ht="15.75">
      <c r="A60" s="10" t="s">
        <v>22</v>
      </c>
      <c r="B60" s="16">
        <v>5000</v>
      </c>
      <c r="C60" s="14"/>
      <c r="D60" s="8"/>
    </row>
    <row r="61" spans="1:4" ht="15.75">
      <c r="A61" s="13"/>
      <c r="B61" s="14"/>
      <c r="C61" s="45">
        <f>SUM(B59:B60)</f>
        <v>63471</v>
      </c>
      <c r="D61" s="8"/>
    </row>
    <row r="62" spans="1:4" ht="15.75">
      <c r="A62" s="13"/>
      <c r="B62" s="14"/>
      <c r="C62" s="29"/>
      <c r="D62" s="8"/>
    </row>
    <row r="63" spans="1:4" ht="15.75">
      <c r="A63" s="7" t="s">
        <v>2</v>
      </c>
      <c r="B63" s="14"/>
      <c r="C63" s="14"/>
      <c r="D63" s="41">
        <f>C61+C63</f>
        <v>63471</v>
      </c>
    </row>
    <row r="64" ht="15.75">
      <c r="D64" s="8"/>
    </row>
    <row r="65" spans="1:4" ht="20.25">
      <c r="A65" s="3" t="s">
        <v>2</v>
      </c>
      <c r="B65" s="8"/>
      <c r="C65" s="8"/>
      <c r="D65" s="21">
        <f>SUM(D3:D64)</f>
        <v>792969.8</v>
      </c>
    </row>
    <row r="66" spans="1:3" ht="15">
      <c r="A66" s="18"/>
      <c r="B66" s="19"/>
      <c r="C66" s="19"/>
    </row>
    <row r="67" spans="1:4" ht="20.25">
      <c r="A67" s="3" t="s">
        <v>29</v>
      </c>
      <c r="D67" s="22">
        <v>1059170</v>
      </c>
    </row>
    <row r="69" spans="1:4" ht="18.75">
      <c r="A69" s="23" t="s">
        <v>19</v>
      </c>
      <c r="B69" s="23"/>
      <c r="C69" s="23"/>
      <c r="D69" s="24">
        <f>D67-D65</f>
        <v>266200.19999999995</v>
      </c>
    </row>
    <row r="70" spans="1:4" ht="21">
      <c r="A70" s="34" t="s">
        <v>26</v>
      </c>
      <c r="D70" s="33">
        <f>D67-D65</f>
        <v>266200.19999999995</v>
      </c>
    </row>
    <row r="73" spans="1:4" ht="15.75">
      <c r="A73" s="25"/>
      <c r="B73" s="25"/>
      <c r="C73" s="26"/>
      <c r="D73" s="27"/>
    </row>
    <row r="74" spans="1:4" ht="18.75">
      <c r="A74" s="46" t="s">
        <v>35</v>
      </c>
      <c r="B74" s="47">
        <f>C6+C12+C18+C46</f>
        <v>379450.8</v>
      </c>
      <c r="C74" s="48"/>
      <c r="D74" s="27"/>
    </row>
    <row r="75" spans="1:4" ht="18.75">
      <c r="A75" s="49" t="s">
        <v>36</v>
      </c>
      <c r="B75" s="50">
        <f>C24+C37+C53+C61</f>
        <v>413519</v>
      </c>
      <c r="C75" s="51">
        <f>SUM(B74:B75)</f>
        <v>792969.8</v>
      </c>
      <c r="D75" s="28"/>
    </row>
    <row r="76" spans="1:3" ht="18.75">
      <c r="A76" s="23" t="s">
        <v>37</v>
      </c>
      <c r="B76" s="52"/>
      <c r="C76" s="52"/>
    </row>
    <row r="77" spans="1:3" ht="18.75">
      <c r="A77" s="52"/>
      <c r="B77" s="52"/>
      <c r="C77" s="52"/>
    </row>
    <row r="78" ht="15">
      <c r="C78" s="4"/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Schmitz</dc:creator>
  <cp:keywords/>
  <dc:description/>
  <cp:lastModifiedBy>Colleen Hamer</cp:lastModifiedBy>
  <cp:lastPrinted>2014-02-25T16:51:25Z</cp:lastPrinted>
  <dcterms:created xsi:type="dcterms:W3CDTF">2011-02-03T18:10:51Z</dcterms:created>
  <dcterms:modified xsi:type="dcterms:W3CDTF">2014-03-27T19:58:49Z</dcterms:modified>
  <cp:category/>
  <cp:version/>
  <cp:contentType/>
  <cp:contentStatus/>
</cp:coreProperties>
</file>