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<sst xmlns="http://schemas.openxmlformats.org/spreadsheetml/2006/main" count="57" uniqueCount="48">
  <si>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Administration</t>
  </si>
  <si>
    <t>4% Admin</t>
  </si>
  <si>
    <t>Total</t>
  </si>
  <si>
    <t>Talking Book Library</t>
  </si>
  <si>
    <t>FTE and Operations</t>
  </si>
  <si>
    <t>Montana Shared Catalog</t>
  </si>
  <si>
    <t>100% (51500010) Adams</t>
  </si>
  <si>
    <t>Phone - (26/100)</t>
  </si>
  <si>
    <t>Travel</t>
  </si>
  <si>
    <t>51530553 - Price</t>
  </si>
  <si>
    <t>51530557 - Tech Assist (.38 FTE)</t>
  </si>
  <si>
    <t>Phone Charges</t>
  </si>
  <si>
    <t>Cell Phone</t>
  </si>
  <si>
    <t>Adding New Libraries</t>
  </si>
  <si>
    <t>Statewide Collaborative Content</t>
  </si>
  <si>
    <t>100% (51500013) McHugh</t>
  </si>
  <si>
    <t xml:space="preserve">Phone/ITSD Fees </t>
  </si>
  <si>
    <t>MTLibrary2Go</t>
  </si>
  <si>
    <t>Montana Memory Project</t>
  </si>
  <si>
    <t>Statewide Collaborative Access</t>
  </si>
  <si>
    <t>51530553 - Reymer</t>
  </si>
  <si>
    <t>51530552 - McMullen</t>
  </si>
  <si>
    <t>51530554 - Cook</t>
  </si>
  <si>
    <t>Reymer - Operations</t>
  </si>
  <si>
    <t>Cook- Operations</t>
  </si>
  <si>
    <t>OCLC Group Purchase</t>
  </si>
  <si>
    <t>Planing for Gap</t>
  </si>
  <si>
    <t>Statewide Collaborative Programming</t>
  </si>
  <si>
    <t>51530556 - Groves</t>
  </si>
  <si>
    <t>Early Learning Statewide Intiative</t>
  </si>
  <si>
    <t>Children Services</t>
  </si>
  <si>
    <t>Fall Workshop</t>
  </si>
  <si>
    <t>Trustee Training</t>
  </si>
  <si>
    <t>Anticipated funding from IMLS/LSTA</t>
  </si>
  <si>
    <t>RED - HB 2</t>
  </si>
  <si>
    <t>Blue - Modified</t>
  </si>
  <si>
    <t>Balance to Allocate</t>
  </si>
  <si>
    <t>Statewide Collaborative Training</t>
  </si>
  <si>
    <t>McMullen - Operations</t>
  </si>
  <si>
    <t>Trainer - Operations</t>
  </si>
  <si>
    <t>Planning for next CONTENTdm storage level</t>
  </si>
  <si>
    <t>Early Literacy Support Position/travel</t>
  </si>
  <si>
    <t>Additional OCLC Group Services</t>
  </si>
  <si>
    <t>Contract - Evaluation of the 5 yr plan</t>
  </si>
  <si>
    <t>URL/Resolver/Integrated Discovery System</t>
  </si>
  <si>
    <t>ContentDM (Software and Storage)</t>
  </si>
  <si>
    <t>LSTA FY 11 - Working Draft/Final - May 24, 2011</t>
  </si>
  <si>
    <t>51530558 - Flick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</si>
</sst>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4"/>
      <color indexed="17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7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30"/>
      <name val="Calibri"/>
      <family val="2"/>
    </font>
    <font>
      <b/>
      <sz val="10"/>
      <color indexed="30"/>
      <name val="Arial"/>
      <family val="2"/>
    </font>
    <font>
      <b/>
      <sz val="10"/>
      <color indexed="5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B050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0070C0"/>
      <name val="Calibri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b/>
      <sz val="10"/>
      <color theme="6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37" fontId="0" fillId="0" borderId="0" xfId="0" applyNumberFormat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0" fontId="6" fillId="0" borderId="0" xfId="0" applyFont="1" applyAlignment="1">
      <alignment/>
    </xf>
    <xf numFmtId="37" fontId="4" fillId="0" borderId="0" xfId="0" applyNumberFormat="1" applyFont="1" applyAlignment="1">
      <alignment/>
    </xf>
    <xf numFmtId="37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37" fontId="7" fillId="0" borderId="0" xfId="0" applyNumberFormat="1" applyFont="1" applyAlignment="1">
      <alignment/>
    </xf>
    <xf numFmtId="37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7" fontId="8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7" fillId="0" borderId="10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7" fontId="11" fillId="0" borderId="0" xfId="0" applyNumberFormat="1" applyFont="1" applyAlignment="1">
      <alignment/>
    </xf>
    <xf numFmtId="37" fontId="11" fillId="0" borderId="10" xfId="0" applyNumberFormat="1" applyFont="1" applyBorder="1" applyAlignment="1">
      <alignment/>
    </xf>
    <xf numFmtId="37" fontId="10" fillId="0" borderId="0" xfId="0" applyNumberFormat="1" applyFont="1" applyAlignment="1">
      <alignment/>
    </xf>
    <xf numFmtId="0" fontId="0" fillId="0" borderId="0" xfId="0" applyFill="1" applyAlignment="1">
      <alignment/>
    </xf>
    <xf numFmtId="37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/>
    </xf>
    <xf numFmtId="37" fontId="52" fillId="0" borderId="0" xfId="0" applyNumberFormat="1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37" fontId="54" fillId="0" borderId="0" xfId="0" applyNumberFormat="1" applyFont="1" applyAlignment="1">
      <alignment/>
    </xf>
    <xf numFmtId="37" fontId="53" fillId="0" borderId="0" xfId="0" applyNumberFormat="1" applyFont="1" applyAlignment="1">
      <alignment/>
    </xf>
    <xf numFmtId="37" fontId="5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37" fontId="0" fillId="0" borderId="0" xfId="0" applyNumberFormat="1" applyFill="1" applyAlignment="1">
      <alignment/>
    </xf>
    <xf numFmtId="37" fontId="5" fillId="0" borderId="0" xfId="0" applyNumberFormat="1" applyFont="1" applyFill="1" applyBorder="1" applyAlignment="1">
      <alignment/>
    </xf>
    <xf numFmtId="37" fontId="8" fillId="0" borderId="10" xfId="0" applyNumberFormat="1" applyFont="1" applyBorder="1" applyAlignment="1">
      <alignment/>
    </xf>
    <xf numFmtId="37" fontId="56" fillId="0" borderId="0" xfId="0" applyNumberFormat="1" applyFont="1" applyAlignment="1">
      <alignment/>
    </xf>
    <xf numFmtId="37" fontId="5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workbookViewId="0" topLeftCell="A1">
      <selection activeCell="C6" sqref="C6"/>
    </sheetView>
  </sheetViews>
  <sheetFormatPr defaultColWidth="9.140625" defaultRowHeight="15"/>
  <cols>
    <col min="1" max="1" width="37.00390625" style="0" customWidth="1"/>
    <col min="2" max="2" width="14.140625" style="0" customWidth="1"/>
    <col min="3" max="3" width="15.00390625" style="0" customWidth="1"/>
    <col min="4" max="4" width="21.28125" style="0" customWidth="1"/>
    <col min="6" max="6" width="11.421875" style="0" customWidth="1"/>
  </cols>
  <sheetData>
    <row r="1" spans="1:6" ht="23.25">
      <c r="A1" s="1" t="s">
        <v>46</v>
      </c>
      <c r="F1" s="2"/>
    </row>
    <row r="3" spans="1:6" ht="15.75">
      <c r="A3" s="3" t="s">
        <v>0</v>
      </c>
      <c r="B3" s="4"/>
      <c r="C3" s="4"/>
      <c r="D3" s="4"/>
      <c r="E3" s="4"/>
      <c r="F3" s="4"/>
    </row>
    <row r="4" spans="1:6" ht="15">
      <c r="A4" s="5" t="s">
        <v>1</v>
      </c>
      <c r="B4" s="6">
        <v>42834</v>
      </c>
      <c r="C4" s="4"/>
      <c r="D4" s="4"/>
      <c r="E4" s="4"/>
      <c r="F4" s="4"/>
    </row>
    <row r="5" spans="1:6" ht="15.75">
      <c r="A5" s="7" t="s">
        <v>2</v>
      </c>
      <c r="B5" s="6"/>
      <c r="C5" s="6">
        <f>B4</f>
        <v>42834</v>
      </c>
      <c r="D5" s="8">
        <f>C5</f>
        <v>42834</v>
      </c>
      <c r="E5" s="4"/>
      <c r="F5" s="4"/>
    </row>
    <row r="6" spans="1:6" ht="15.75">
      <c r="A6" s="7"/>
      <c r="B6" s="6"/>
      <c r="C6" s="6"/>
      <c r="D6" s="8"/>
      <c r="E6" s="4"/>
      <c r="F6" s="4"/>
    </row>
    <row r="7" spans="1:6" ht="15.75">
      <c r="A7" s="13" t="s">
        <v>43</v>
      </c>
      <c r="B7" s="41">
        <f>1883+300</f>
        <v>2183</v>
      </c>
      <c r="C7" s="6"/>
      <c r="D7" s="8">
        <f>B7</f>
        <v>2183</v>
      </c>
      <c r="E7" s="4"/>
      <c r="F7" s="4"/>
    </row>
    <row r="8" spans="1:3" ht="15">
      <c r="A8" s="36"/>
      <c r="B8" s="38"/>
      <c r="C8" s="37"/>
    </row>
    <row r="9" spans="1:4" ht="15.75">
      <c r="A9" s="3" t="s">
        <v>3</v>
      </c>
      <c r="B9" s="6"/>
      <c r="C9" s="4"/>
      <c r="D9" s="4"/>
    </row>
    <row r="10" spans="1:4" ht="15.75">
      <c r="A10" s="5" t="s">
        <v>4</v>
      </c>
      <c r="B10" s="6">
        <f>214000-17000</f>
        <v>197000</v>
      </c>
      <c r="C10" s="6"/>
      <c r="D10" s="8"/>
    </row>
    <row r="11" spans="1:4" ht="15.75">
      <c r="A11" s="7" t="s">
        <v>2</v>
      </c>
      <c r="B11" s="6"/>
      <c r="C11" s="6">
        <f>B10</f>
        <v>197000</v>
      </c>
      <c r="D11" s="8">
        <f>C11</f>
        <v>197000</v>
      </c>
    </row>
    <row r="12" spans="1:4" ht="15.75">
      <c r="A12" s="5"/>
      <c r="B12" s="6"/>
      <c r="C12" s="6"/>
      <c r="D12" s="8"/>
    </row>
    <row r="13" spans="1:4" ht="15.75">
      <c r="A13" s="3" t="s">
        <v>5</v>
      </c>
      <c r="B13" s="6"/>
      <c r="C13" s="6"/>
      <c r="D13" s="8"/>
    </row>
    <row r="14" spans="1:3" ht="15">
      <c r="A14" s="5" t="s">
        <v>6</v>
      </c>
      <c r="B14" s="6">
        <v>62525</v>
      </c>
      <c r="C14" s="4"/>
    </row>
    <row r="15" spans="1:3" ht="15">
      <c r="A15" s="5" t="s">
        <v>7</v>
      </c>
      <c r="B15" s="6">
        <v>1700</v>
      </c>
      <c r="C15" s="4"/>
    </row>
    <row r="16" spans="1:3" ht="15">
      <c r="A16" s="5" t="s">
        <v>8</v>
      </c>
      <c r="B16" s="9">
        <v>1000</v>
      </c>
      <c r="C16" s="4"/>
    </row>
    <row r="17" spans="1:3" ht="15">
      <c r="A17" s="5"/>
      <c r="B17" s="6"/>
      <c r="C17" s="6">
        <f>SUM(B14:B16)</f>
        <v>65225</v>
      </c>
    </row>
    <row r="18" spans="1:6" ht="15">
      <c r="A18" s="10" t="s">
        <v>9</v>
      </c>
      <c r="B18" s="11">
        <v>77375</v>
      </c>
      <c r="C18" s="4"/>
      <c r="D18" s="4"/>
      <c r="E18" s="4"/>
      <c r="F18" s="4"/>
    </row>
    <row r="19" spans="1:6" ht="15">
      <c r="A19" s="10" t="s">
        <v>10</v>
      </c>
      <c r="B19" s="11">
        <v>22717</v>
      </c>
      <c r="C19" s="4"/>
      <c r="D19" s="4"/>
      <c r="E19" s="4"/>
      <c r="F19" s="4"/>
    </row>
    <row r="20" spans="1:6" ht="15">
      <c r="A20" s="10" t="s">
        <v>11</v>
      </c>
      <c r="B20" s="11">
        <v>600</v>
      </c>
      <c r="C20" s="4"/>
      <c r="D20" s="4"/>
      <c r="E20" s="4"/>
      <c r="F20" s="4"/>
    </row>
    <row r="21" spans="1:6" ht="15">
      <c r="A21" s="10" t="s">
        <v>12</v>
      </c>
      <c r="B21" s="11">
        <v>225</v>
      </c>
      <c r="C21" s="4"/>
      <c r="D21" s="4"/>
      <c r="E21" s="4"/>
      <c r="F21" s="4"/>
    </row>
    <row r="22" spans="1:6" ht="15">
      <c r="A22" s="10" t="s">
        <v>8</v>
      </c>
      <c r="B22" s="17">
        <v>300</v>
      </c>
      <c r="C22" s="4"/>
      <c r="D22" s="4"/>
      <c r="E22" s="4"/>
      <c r="F22" s="4"/>
    </row>
    <row r="23" spans="1:6" ht="15">
      <c r="A23" s="10"/>
      <c r="B23" s="12"/>
      <c r="C23" s="4">
        <f>SUM(B18:B22)</f>
        <v>101217</v>
      </c>
      <c r="D23" s="4"/>
      <c r="E23" s="4"/>
      <c r="F23" s="4"/>
    </row>
    <row r="24" spans="1:6" ht="15">
      <c r="A24" s="10"/>
      <c r="B24" s="12"/>
      <c r="C24" s="4"/>
      <c r="D24" s="4"/>
      <c r="E24" s="4"/>
      <c r="F24" s="4"/>
    </row>
    <row r="25" spans="1:6" ht="15">
      <c r="A25" s="13" t="s">
        <v>13</v>
      </c>
      <c r="B25" s="12"/>
      <c r="C25" s="14">
        <v>80000</v>
      </c>
      <c r="D25" s="4"/>
      <c r="E25" s="4"/>
      <c r="F25" s="4"/>
    </row>
    <row r="26" spans="1:6" ht="15">
      <c r="A26" s="10"/>
      <c r="B26" s="12"/>
      <c r="C26" s="4"/>
      <c r="D26" s="4"/>
      <c r="E26" s="4"/>
      <c r="F26" s="4"/>
    </row>
    <row r="27" spans="1:6" ht="15.75">
      <c r="A27" s="7" t="s">
        <v>2</v>
      </c>
      <c r="B27" s="12"/>
      <c r="C27" s="11"/>
      <c r="D27" s="8">
        <f>C17+C23+C25</f>
        <v>246442</v>
      </c>
      <c r="E27" s="4"/>
      <c r="F27" s="4"/>
    </row>
    <row r="28" spans="1:6" ht="15.75">
      <c r="A28" s="7"/>
      <c r="B28" s="12"/>
      <c r="C28" s="11"/>
      <c r="D28" s="8"/>
      <c r="E28" s="4"/>
      <c r="F28" s="4"/>
    </row>
    <row r="29" spans="1:6" ht="15.75">
      <c r="A29" s="3" t="s">
        <v>19</v>
      </c>
      <c r="B29" s="4"/>
      <c r="C29" s="4"/>
      <c r="D29" s="4"/>
      <c r="E29" s="4"/>
      <c r="F29" s="4"/>
    </row>
    <row r="30" spans="1:6" ht="15">
      <c r="A30" s="10" t="s">
        <v>20</v>
      </c>
      <c r="B30" s="11">
        <v>71635</v>
      </c>
      <c r="E30" s="4"/>
      <c r="F30" s="4"/>
    </row>
    <row r="31" spans="1:6" ht="15">
      <c r="A31" s="10" t="s">
        <v>21</v>
      </c>
      <c r="B31" s="11">
        <v>60415</v>
      </c>
      <c r="E31" s="4"/>
      <c r="F31" s="4"/>
    </row>
    <row r="32" spans="1:6" ht="15">
      <c r="A32" s="10" t="s">
        <v>22</v>
      </c>
      <c r="B32" s="11">
        <v>64000</v>
      </c>
      <c r="E32" s="4"/>
      <c r="F32" s="4"/>
    </row>
    <row r="33" spans="1:6" ht="15">
      <c r="A33" s="10"/>
      <c r="B33" s="11"/>
      <c r="E33" s="4"/>
      <c r="F33" s="4"/>
    </row>
    <row r="34" spans="1:6" ht="15">
      <c r="A34" s="10" t="s">
        <v>23</v>
      </c>
      <c r="B34" s="11">
        <v>6450</v>
      </c>
      <c r="E34" s="4"/>
      <c r="F34" s="4"/>
    </row>
    <row r="35" spans="1:6" ht="15">
      <c r="A35" s="10" t="s">
        <v>38</v>
      </c>
      <c r="B35" s="11">
        <v>6450</v>
      </c>
      <c r="E35" s="4"/>
      <c r="F35" s="4"/>
    </row>
    <row r="36" spans="1:6" ht="15">
      <c r="A36" s="10" t="s">
        <v>24</v>
      </c>
      <c r="B36" s="17">
        <v>6450</v>
      </c>
      <c r="E36" s="4"/>
      <c r="F36" s="4"/>
    </row>
    <row r="37" spans="1:6" ht="15">
      <c r="A37" s="10"/>
      <c r="B37" s="11"/>
      <c r="C37" s="11">
        <f>SUM(B30:B36)</f>
        <v>215400</v>
      </c>
      <c r="E37" s="4"/>
      <c r="F37" s="4"/>
    </row>
    <row r="38" spans="1:6" ht="15">
      <c r="A38" s="10"/>
      <c r="B38" s="11"/>
      <c r="C38" s="11"/>
      <c r="E38" s="4"/>
      <c r="F38" s="4"/>
    </row>
    <row r="39" spans="1:6" ht="15">
      <c r="A39" s="20" t="s">
        <v>25</v>
      </c>
      <c r="B39" s="21"/>
      <c r="C39" s="14">
        <v>23667</v>
      </c>
      <c r="E39" s="4"/>
      <c r="F39" s="4"/>
    </row>
    <row r="40" spans="1:6" ht="15">
      <c r="A40" s="20" t="s">
        <v>42</v>
      </c>
      <c r="B40" s="21"/>
      <c r="C40" s="14">
        <v>31950</v>
      </c>
      <c r="E40" s="4"/>
      <c r="F40" s="4"/>
    </row>
    <row r="41" spans="1:6" ht="15">
      <c r="A41" s="20" t="s">
        <v>26</v>
      </c>
      <c r="B41" s="21"/>
      <c r="C41" s="14">
        <v>30000</v>
      </c>
      <c r="E41" s="4"/>
      <c r="F41" s="4"/>
    </row>
    <row r="42" spans="1:6" ht="15">
      <c r="A42" s="20" t="s">
        <v>40</v>
      </c>
      <c r="B42" s="21"/>
      <c r="C42" s="14">
        <v>600</v>
      </c>
      <c r="E42" s="4"/>
      <c r="F42" s="4"/>
    </row>
    <row r="43" spans="1:6" ht="15">
      <c r="A43" s="20" t="s">
        <v>45</v>
      </c>
      <c r="B43" s="22"/>
      <c r="C43" s="39">
        <f>6562+510+3000</f>
        <v>10072</v>
      </c>
      <c r="E43" s="4"/>
      <c r="F43" s="4"/>
    </row>
    <row r="44" spans="1:6" ht="15">
      <c r="A44" s="20"/>
      <c r="B44" s="21"/>
      <c r="C44" s="14">
        <f>SUM(C39:C43)</f>
        <v>96289</v>
      </c>
      <c r="E44" s="4"/>
      <c r="F44" s="4"/>
    </row>
    <row r="45" spans="1:6" ht="15">
      <c r="A45" s="20"/>
      <c r="B45" s="21"/>
      <c r="C45" s="14"/>
      <c r="E45" s="4"/>
      <c r="F45" s="4"/>
    </row>
    <row r="46" spans="1:6" ht="15">
      <c r="A46" s="20" t="s">
        <v>44</v>
      </c>
      <c r="B46" s="21"/>
      <c r="C46" s="14">
        <v>30000</v>
      </c>
      <c r="E46" s="4"/>
      <c r="F46" s="4"/>
    </row>
    <row r="47" spans="1:6" ht="15">
      <c r="A47" s="10"/>
      <c r="B47" s="11"/>
      <c r="C47" s="11"/>
      <c r="E47" s="4"/>
      <c r="F47" s="4"/>
    </row>
    <row r="48" spans="1:6" ht="15.75">
      <c r="A48" s="7" t="s">
        <v>2</v>
      </c>
      <c r="B48" s="18"/>
      <c r="C48" s="18"/>
      <c r="D48" s="8">
        <f>+C37+C44+C46</f>
        <v>341689</v>
      </c>
      <c r="E48" s="4"/>
      <c r="F48" s="4"/>
    </row>
    <row r="49" spans="1:6" ht="15">
      <c r="A49" s="19"/>
      <c r="B49" s="23"/>
      <c r="C49" s="23"/>
      <c r="E49" s="4"/>
      <c r="F49" s="4"/>
    </row>
    <row r="50" spans="1:6" ht="15.75">
      <c r="A50" s="3" t="s">
        <v>14</v>
      </c>
      <c r="B50" s="4"/>
      <c r="C50" s="4"/>
      <c r="D50" s="4"/>
      <c r="E50" s="4"/>
      <c r="F50" s="4"/>
    </row>
    <row r="51" spans="1:6" ht="15">
      <c r="A51" s="5" t="s">
        <v>15</v>
      </c>
      <c r="B51" s="6">
        <v>66495</v>
      </c>
      <c r="C51" s="4"/>
      <c r="D51" s="4"/>
      <c r="E51" s="4"/>
      <c r="F51" s="4"/>
    </row>
    <row r="52" spans="1:6" ht="15">
      <c r="A52" s="5" t="s">
        <v>16</v>
      </c>
      <c r="B52" s="6">
        <v>1900</v>
      </c>
      <c r="C52" s="4"/>
      <c r="D52" s="4"/>
      <c r="E52" s="4"/>
      <c r="F52" s="4"/>
    </row>
    <row r="53" spans="1:6" ht="15">
      <c r="A53" s="5" t="s">
        <v>8</v>
      </c>
      <c r="B53" s="9">
        <v>3000</v>
      </c>
      <c r="C53" s="4"/>
      <c r="D53" s="4"/>
      <c r="E53" s="4"/>
      <c r="F53" s="4"/>
    </row>
    <row r="54" spans="1:6" ht="15">
      <c r="A54" s="5"/>
      <c r="B54" s="16"/>
      <c r="C54" s="6">
        <f>SUM(B51:B53)</f>
        <v>71395</v>
      </c>
      <c r="D54" s="4"/>
      <c r="E54" s="4"/>
      <c r="F54" s="4"/>
    </row>
    <row r="55" spans="1:6" ht="15">
      <c r="A55" s="10"/>
      <c r="B55" s="12"/>
      <c r="C55" s="11"/>
      <c r="D55" s="4"/>
      <c r="E55" s="4"/>
      <c r="F55" s="4"/>
    </row>
    <row r="56" spans="1:6" ht="15.75">
      <c r="A56" s="13" t="s">
        <v>17</v>
      </c>
      <c r="B56" s="14"/>
      <c r="C56" s="14">
        <v>26000</v>
      </c>
      <c r="D56" s="8"/>
      <c r="E56" s="4"/>
      <c r="F56" s="4"/>
    </row>
    <row r="57" spans="1:6" ht="15.75">
      <c r="A57" s="13" t="s">
        <v>18</v>
      </c>
      <c r="B57" s="14"/>
      <c r="C57" s="14">
        <f>13807</f>
        <v>13807</v>
      </c>
      <c r="D57" s="15"/>
      <c r="E57" s="4"/>
      <c r="F57" s="4"/>
    </row>
    <row r="58" spans="1:6" ht="15.75">
      <c r="A58" s="13"/>
      <c r="B58" s="14"/>
      <c r="C58" s="14"/>
      <c r="D58" s="15"/>
      <c r="E58" s="4"/>
      <c r="F58" s="4"/>
    </row>
    <row r="59" spans="1:6" ht="15.75">
      <c r="A59" s="7" t="s">
        <v>2</v>
      </c>
      <c r="B59" s="18"/>
      <c r="C59" s="18"/>
      <c r="D59" s="8">
        <f>C54+C55+C56+C57</f>
        <v>111202</v>
      </c>
      <c r="E59" s="4"/>
      <c r="F59" s="4"/>
    </row>
    <row r="60" spans="1:6" ht="15.75">
      <c r="A60" s="7"/>
      <c r="B60" s="18"/>
      <c r="C60" s="18"/>
      <c r="D60" s="8"/>
      <c r="E60" s="4"/>
      <c r="F60" s="4"/>
    </row>
    <row r="61" spans="1:7" ht="15">
      <c r="A61" s="19"/>
      <c r="B61" s="23"/>
      <c r="C61" s="23"/>
      <c r="G61" s="24"/>
    </row>
    <row r="62" spans="1:3" ht="15.75">
      <c r="A62" s="3" t="s">
        <v>27</v>
      </c>
      <c r="B62" s="23"/>
      <c r="C62" s="23"/>
    </row>
    <row r="63" spans="1:4" ht="15">
      <c r="A63" s="10" t="s">
        <v>28</v>
      </c>
      <c r="B63" s="17">
        <v>18159</v>
      </c>
      <c r="C63" s="11">
        <f>B63</f>
        <v>18159</v>
      </c>
      <c r="D63" s="11"/>
    </row>
    <row r="64" spans="1:3" ht="15">
      <c r="A64" s="19"/>
      <c r="B64" s="23"/>
      <c r="C64" s="11"/>
    </row>
    <row r="65" spans="1:3" ht="15">
      <c r="A65" s="13" t="s">
        <v>29</v>
      </c>
      <c r="B65" s="14"/>
      <c r="C65" s="14">
        <v>10000</v>
      </c>
    </row>
    <row r="66" spans="1:3" ht="15">
      <c r="A66" s="13" t="s">
        <v>41</v>
      </c>
      <c r="B66" s="14"/>
      <c r="C66" s="14">
        <v>9600</v>
      </c>
    </row>
    <row r="67" spans="1:4" ht="15">
      <c r="A67" s="13" t="s">
        <v>30</v>
      </c>
      <c r="B67" s="14"/>
      <c r="C67" s="39">
        <v>4000</v>
      </c>
      <c r="D67" s="14"/>
    </row>
    <row r="68" spans="1:4" ht="15.75">
      <c r="A68" s="7" t="s">
        <v>2</v>
      </c>
      <c r="B68" s="18"/>
      <c r="C68" s="40">
        <f>SUM(C65:C67)</f>
        <v>23600</v>
      </c>
      <c r="D68" s="8">
        <f>C63+C65+C66+C67</f>
        <v>41759</v>
      </c>
    </row>
    <row r="69" spans="1:4" ht="15.75">
      <c r="A69" s="13"/>
      <c r="B69" s="14"/>
      <c r="C69" s="14"/>
      <c r="D69" s="8"/>
    </row>
    <row r="70" spans="1:4" ht="15.75">
      <c r="A70" s="3" t="s">
        <v>37</v>
      </c>
      <c r="B70" s="14"/>
      <c r="C70" s="14"/>
      <c r="D70" s="8"/>
    </row>
    <row r="71" spans="1:4" ht="15.75">
      <c r="A71" s="13"/>
      <c r="B71" s="14"/>
      <c r="C71" s="14"/>
      <c r="D71" s="8"/>
    </row>
    <row r="72" spans="1:4" ht="15.75">
      <c r="A72" s="10" t="s">
        <v>47</v>
      </c>
      <c r="B72" s="11">
        <v>49600</v>
      </c>
      <c r="C72" s="14"/>
      <c r="D72" s="8"/>
    </row>
    <row r="73" spans="1:4" ht="15.75">
      <c r="A73" s="10" t="s">
        <v>39</v>
      </c>
      <c r="B73" s="17">
        <v>6150</v>
      </c>
      <c r="C73" s="14"/>
      <c r="D73" s="8"/>
    </row>
    <row r="74" spans="1:4" ht="15.75">
      <c r="A74" s="13"/>
      <c r="B74" s="14"/>
      <c r="C74" s="35">
        <f>SUM(B72:B73)</f>
        <v>55750</v>
      </c>
      <c r="D74" s="8"/>
    </row>
    <row r="75" spans="1:4" ht="15.75">
      <c r="A75" s="13"/>
      <c r="B75" s="14"/>
      <c r="C75" s="35"/>
      <c r="D75" s="8"/>
    </row>
    <row r="76" spans="1:4" ht="15.75">
      <c r="A76" s="13" t="s">
        <v>31</v>
      </c>
      <c r="B76" s="14"/>
      <c r="C76" s="14">
        <v>20000</v>
      </c>
      <c r="D76" s="8"/>
    </row>
    <row r="77" spans="1:4" ht="15.75">
      <c r="A77" s="13" t="s">
        <v>32</v>
      </c>
      <c r="B77" s="14"/>
      <c r="C77" s="39">
        <v>12000</v>
      </c>
      <c r="D77" s="8"/>
    </row>
    <row r="78" spans="1:4" ht="15.75">
      <c r="A78" s="7" t="s">
        <v>2</v>
      </c>
      <c r="B78" s="14"/>
      <c r="C78" s="14">
        <f>SUM(C76:C77)</f>
        <v>32000</v>
      </c>
      <c r="D78" s="8">
        <f>C74+C76+C77</f>
        <v>87750</v>
      </c>
    </row>
    <row r="79" ht="15.75">
      <c r="D79" s="8"/>
    </row>
    <row r="80" spans="1:4" ht="20.25">
      <c r="A80" s="3" t="s">
        <v>2</v>
      </c>
      <c r="B80" s="8"/>
      <c r="C80" s="8"/>
      <c r="D80" s="25">
        <f>SUM(D2:D79)</f>
        <v>1070859</v>
      </c>
    </row>
    <row r="81" spans="1:3" ht="15">
      <c r="A81" s="19"/>
      <c r="B81" s="23"/>
      <c r="C81" s="23"/>
    </row>
    <row r="82" spans="1:4" ht="20.25">
      <c r="A82" s="3" t="s">
        <v>33</v>
      </c>
      <c r="D82" s="26">
        <v>1070859</v>
      </c>
    </row>
    <row r="84" spans="1:4" ht="18.75">
      <c r="A84" s="27" t="s">
        <v>36</v>
      </c>
      <c r="B84" s="27"/>
      <c r="C84" s="27"/>
      <c r="D84" s="28">
        <f>D82-D80</f>
        <v>0</v>
      </c>
    </row>
    <row r="87" spans="1:4" ht="15.75">
      <c r="A87" s="29" t="s">
        <v>34</v>
      </c>
      <c r="B87" s="29"/>
      <c r="C87" s="30">
        <f>C5+C11+C17+C54</f>
        <v>376454</v>
      </c>
      <c r="D87" s="31"/>
    </row>
    <row r="88" spans="1:4" ht="15.75">
      <c r="A88" s="32" t="s">
        <v>35</v>
      </c>
      <c r="B88" s="32"/>
      <c r="C88" s="33">
        <f>C23+C63+C74+C37</f>
        <v>390526</v>
      </c>
      <c r="D88" s="31"/>
    </row>
    <row r="89" spans="1:4" ht="15.75">
      <c r="A89" s="31"/>
      <c r="B89" s="31"/>
      <c r="C89" s="31"/>
      <c r="D89" s="34">
        <f>SUM(C87:C88)</f>
        <v>766980</v>
      </c>
    </row>
    <row r="90" ht="18.75">
      <c r="A90" s="27"/>
    </row>
  </sheetData>
  <sheetProtection/>
  <printOptions/>
  <pageMargins left="0.7" right="0.7" top="0.75" bottom="0.75" header="0.3" footer="0.3"/>
  <pageSetup fitToHeight="0" fitToWidth="1" horizontalDpi="600" verticalDpi="600" orientation="portrait" r:id="rId1"/>
  <headerFooter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 Schmitz</dc:creator>
  <cp:keywords/>
  <dc:description/>
  <cp:lastModifiedBy>Marlys Stark</cp:lastModifiedBy>
  <cp:lastPrinted>2011-05-26T14:04:35Z</cp:lastPrinted>
  <dcterms:created xsi:type="dcterms:W3CDTF">2011-02-03T18:10:51Z</dcterms:created>
  <dcterms:modified xsi:type="dcterms:W3CDTF">2011-05-26T14:04:50Z</dcterms:modified>
  <cp:category/>
  <cp:version/>
  <cp:contentType/>
  <cp:contentStatus/>
</cp:coreProperties>
</file>